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byte\Desktop\taller 2021\"/>
    </mc:Choice>
  </mc:AlternateContent>
  <bookViews>
    <workbookView xWindow="0" yWindow="0" windowWidth="28800" windowHeight="12435"/>
  </bookViews>
  <sheets>
    <sheet name="FICHA TECNICA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O79" i="1" l="1"/>
  <c r="O54" i="1"/>
  <c r="O17" i="1"/>
  <c r="O11" i="1"/>
  <c r="I84" i="1" l="1"/>
  <c r="I80" i="1"/>
  <c r="I81" i="1"/>
  <c r="I82" i="1"/>
  <c r="I79" i="1"/>
  <c r="I57" i="1"/>
  <c r="I65" i="1" s="1"/>
  <c r="I58" i="1"/>
  <c r="I59" i="1"/>
  <c r="I60" i="1"/>
  <c r="I61" i="1"/>
  <c r="I62" i="1"/>
  <c r="I56" i="1"/>
  <c r="I55" i="1"/>
  <c r="I54" i="1"/>
  <c r="I49" i="1"/>
  <c r="I52" i="1" s="1"/>
  <c r="I22" i="1"/>
  <c r="I19" i="1"/>
  <c r="I18" i="1"/>
  <c r="I17" i="1"/>
  <c r="I12" i="1"/>
  <c r="O53" i="2" l="1"/>
  <c r="O48" i="2"/>
  <c r="I49" i="2"/>
  <c r="I48" i="2"/>
  <c r="O78" i="2"/>
  <c r="I81" i="2"/>
  <c r="I79" i="2"/>
  <c r="I80" i="2"/>
  <c r="I78" i="2"/>
  <c r="I26" i="2"/>
  <c r="I36" i="2"/>
  <c r="I31" i="2"/>
  <c r="I46" i="2"/>
  <c r="I56" i="2"/>
  <c r="I57" i="2"/>
  <c r="I58" i="2"/>
  <c r="I59" i="2"/>
  <c r="I60" i="2"/>
  <c r="I61" i="2"/>
  <c r="I63" i="2" s="1"/>
  <c r="I64" i="2" s="1"/>
  <c r="I55" i="2"/>
  <c r="I54" i="2"/>
  <c r="I53" i="2"/>
  <c r="O16" i="2"/>
  <c r="I21" i="2"/>
  <c r="I20" i="2"/>
  <c r="I19" i="2"/>
  <c r="I12" i="2"/>
  <c r="I18" i="2"/>
  <c r="I17" i="2"/>
  <c r="I16" i="2"/>
  <c r="O10" i="2"/>
  <c r="I11" i="2"/>
  <c r="I69" i="2"/>
  <c r="I41" i="2"/>
  <c r="A15" i="2"/>
  <c r="A22" i="2" s="1"/>
  <c r="A27" i="2" s="1"/>
  <c r="A32" i="2" s="1"/>
  <c r="A37" i="2" s="1"/>
  <c r="A42" i="2" s="1"/>
  <c r="A47" i="2" s="1"/>
  <c r="I13" i="2"/>
  <c r="I10" i="2"/>
  <c r="I51" i="2" l="1"/>
  <c r="I14" i="2"/>
  <c r="I70" i="1"/>
  <c r="I14" i="1"/>
  <c r="I13" i="1"/>
  <c r="I11" i="1"/>
  <c r="I15" i="1" l="1"/>
  <c r="I42" i="1" l="1"/>
  <c r="I32" i="1"/>
  <c r="A16" i="1"/>
  <c r="A23" i="1" s="1"/>
  <c r="A28" i="1" s="1"/>
  <c r="A33" i="1" s="1"/>
  <c r="A38" i="1" l="1"/>
  <c r="A43" i="1" s="1"/>
  <c r="A48" i="1" s="1"/>
</calcChain>
</file>

<file path=xl/sharedStrings.xml><?xml version="1.0" encoding="utf-8"?>
<sst xmlns="http://schemas.openxmlformats.org/spreadsheetml/2006/main" count="326" uniqueCount="103">
  <si>
    <t>N°</t>
  </si>
  <si>
    <t xml:space="preserve">CANTIDAD </t>
  </si>
  <si>
    <t xml:space="preserve">NÚMERO DE ALUMNOS DE LA INSTITUCIÓN EDUCATIVA:   </t>
  </si>
  <si>
    <t>REPARACIÓN DE MUROS</t>
  </si>
  <si>
    <t>REPARACIÓN DE PUERTAS</t>
  </si>
  <si>
    <t>PINTURA</t>
  </si>
  <si>
    <t>Código de Local:</t>
  </si>
  <si>
    <t>NÚMERO DE DOCENTES DE LA INSTITUCIÓN EDUCATIVA:</t>
  </si>
  <si>
    <t>NÚMERO DE AULAS  EN EL LOCAL  DE LA INSTITUCIÓN EDUCATIVA PÚBLICA:</t>
  </si>
  <si>
    <t>Centro Poblado :</t>
  </si>
  <si>
    <t>NOMBRE DE LA INSTITUCIÓN EDUCATIVA:</t>
  </si>
  <si>
    <t>Correo Electronico:</t>
  </si>
  <si>
    <t>Periodo:</t>
  </si>
  <si>
    <t>Ubicación:</t>
  </si>
  <si>
    <t>Distrito:</t>
  </si>
  <si>
    <t>Provincia:</t>
  </si>
  <si>
    <t>Telefono:</t>
  </si>
  <si>
    <t>ACCION</t>
  </si>
  <si>
    <t>ESPACIO</t>
  </si>
  <si>
    <t>COSTO TOTAL</t>
  </si>
  <si>
    <t>Adquisicion de utiles escolares y de escritorio, matreiales para uso pedagogico y equipamiento menor</t>
  </si>
  <si>
    <t>TOTAL</t>
  </si>
  <si>
    <t>NOMBRE DEL DIRECTOR (NOMBRADO Y/O ENCARGADO):</t>
  </si>
  <si>
    <t>DESCRIPCION DE PARTIDAS</t>
  </si>
  <si>
    <t>RESPONSABLE DE MANTENIEMIENTO DEL LOCAL ESCOLAR</t>
  </si>
  <si>
    <t>MIEMBRO DEL COMITÉ DE MANTENIMIENTO</t>
  </si>
  <si>
    <t>Acciones de Mantenimeinto de Locales Escolares</t>
  </si>
  <si>
    <t>U M</t>
  </si>
  <si>
    <t>COSTO UNITARIO</t>
  </si>
  <si>
    <t>SUMA PARCIAL</t>
  </si>
  <si>
    <t>Unidad</t>
  </si>
  <si>
    <t xml:space="preserve"> </t>
  </si>
  <si>
    <t>m2</t>
  </si>
  <si>
    <t>Espacio</t>
  </si>
  <si>
    <t>Cubiertas - techos</t>
  </si>
  <si>
    <t>pasadizo</t>
  </si>
  <si>
    <t>exterior</t>
  </si>
  <si>
    <t>MUROS</t>
  </si>
  <si>
    <t>2020-1</t>
  </si>
  <si>
    <t>CUBIERTOS TECHOS</t>
  </si>
  <si>
    <t xml:space="preserve">REPARACIÓN DE PISOS   </t>
  </si>
  <si>
    <t>REPARACIÓN DE  VENTANAS</t>
  </si>
  <si>
    <t>REPARACIÓN DE  PASAMANOS Y BARANDAS</t>
  </si>
  <si>
    <t>REPARACIÓN DE  REJAS</t>
  </si>
  <si>
    <t>INSTALACIONES ELECTRICAS</t>
  </si>
  <si>
    <t>INSTALACIONES SANITARIAS</t>
  </si>
  <si>
    <t>RED TELEFONICA/INTERNET</t>
  </si>
  <si>
    <t>SEGURIDAD</t>
  </si>
  <si>
    <t>VEGETACION EN AREAS VERDES</t>
  </si>
  <si>
    <t>MATERIALES EDUCATIVOS</t>
  </si>
  <si>
    <t>MOBILIARIO</t>
  </si>
  <si>
    <t>EQUIPAMIENTO</t>
  </si>
  <si>
    <t>KITS DE HIGIENE</t>
  </si>
  <si>
    <t>RUTAS SOLIDARIAS</t>
  </si>
  <si>
    <t>calaminas</t>
  </si>
  <si>
    <t>Und.</t>
  </si>
  <si>
    <t>mano de obra</t>
  </si>
  <si>
    <t>transporte</t>
  </si>
  <si>
    <t>FICHA DE ACCIONES</t>
  </si>
  <si>
    <t>COTIZACIONES</t>
  </si>
  <si>
    <t xml:space="preserve">ESTE FAM NO HABRA MODIFICACION </t>
  </si>
  <si>
    <t>clavos para calamina</t>
  </si>
  <si>
    <t>kl</t>
  </si>
  <si>
    <t>dias</t>
  </si>
  <si>
    <t>cobertura de techos</t>
  </si>
  <si>
    <t>und</t>
  </si>
  <si>
    <t>INSTALACIONES DE GAS</t>
  </si>
  <si>
    <t>INSTALACION DE GAS</t>
  </si>
  <si>
    <t>cemento</t>
  </si>
  <si>
    <t>hormigon</t>
  </si>
  <si>
    <t>m3</t>
  </si>
  <si>
    <t>arena fina</t>
  </si>
  <si>
    <t>10 ml sardinel concreto simple</t>
  </si>
  <si>
    <t>acero de 1/2</t>
  </si>
  <si>
    <t>varillas</t>
  </si>
  <si>
    <t>caños</t>
  </si>
  <si>
    <t>trampas</t>
  </si>
  <si>
    <t>sumedero</t>
  </si>
  <si>
    <t>llave de paso</t>
  </si>
  <si>
    <t>tubo de agua 1/2</t>
  </si>
  <si>
    <t>tubo de 2"</t>
  </si>
  <si>
    <t>papel toalla</t>
  </si>
  <si>
    <t>paquetes</t>
  </si>
  <si>
    <t>papel higienico</t>
  </si>
  <si>
    <t>lejia</t>
  </si>
  <si>
    <t>galon</t>
  </si>
  <si>
    <t>jabon de tocador</t>
  </si>
  <si>
    <t>kits de higiene para lavado de manos</t>
  </si>
  <si>
    <t xml:space="preserve">cable n° 12 </t>
  </si>
  <si>
    <t>instalacion de ductos y cables</t>
  </si>
  <si>
    <t>lavadero lineal</t>
  </si>
  <si>
    <t>soles</t>
  </si>
  <si>
    <t>cable indeco n° 12</t>
  </si>
  <si>
    <t>rollo</t>
  </si>
  <si>
    <t>exerior</t>
  </si>
  <si>
    <t>tubo de agua de 1/2</t>
  </si>
  <si>
    <t>paquete</t>
  </si>
  <si>
    <t>transporete</t>
  </si>
  <si>
    <t>techos</t>
  </si>
  <si>
    <t>muros</t>
  </si>
  <si>
    <t>ductos e instalaciones</t>
  </si>
  <si>
    <t xml:space="preserve">                                                                                                        OJO AQUÍ INCLUYE MANO DE OBRA, MATERRIALES Y TRANSPORTE </t>
  </si>
  <si>
    <t xml:space="preserve">                                                                                                           PUEDEN TRABAJAR UNA SOLA PARTIDA Y CON MATERIALES DE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</si>
</sst>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/.&quot;\ #,##0.00;[Red]&quot;S/.&quot;\ \-#,##0.00"/>
    <numFmt numFmtId="165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7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9"/>
      <color rgb="FFFF0000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13" applyNumberFormat="0" applyAlignment="0" applyProtection="0"/>
  </cellStyleXfs>
  <cellXfs count="210">
    <xf numFmtId="0" fontId="0" fillId="0" borderId="0" xfId="0"/>
    <xf numFmtId="0" fontId="3" fillId="0" borderId="0" xfId="0" applyFont="1"/>
    <xf numFmtId="0" fontId="4" fillId="0" borderId="2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/>
    <xf numFmtId="2" fontId="4" fillId="0" borderId="2" xfId="0" applyNumberFormat="1" applyFont="1" applyBorder="1"/>
    <xf numFmtId="0" fontId="4" fillId="0" borderId="3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1" applyFont="1" applyAlignment="1">
      <alignment horizontal="center"/>
    </xf>
    <xf numFmtId="165" fontId="8" fillId="0" borderId="0" xfId="1" applyFo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4" xfId="2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2" borderId="13" xfId="3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0" xfId="0" applyFont="1" applyBorder="1"/>
    <xf numFmtId="4" fontId="0" fillId="0" borderId="0" xfId="0" applyNumberForma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/>
    <xf numFmtId="2" fontId="5" fillId="0" borderId="1" xfId="0" applyNumberFormat="1" applyFont="1" applyFill="1" applyBorder="1"/>
    <xf numFmtId="0" fontId="3" fillId="0" borderId="14" xfId="0" applyFont="1" applyFill="1" applyBorder="1"/>
    <xf numFmtId="0" fontId="6" fillId="0" borderId="2" xfId="0" applyFont="1" applyBorder="1"/>
    <xf numFmtId="2" fontId="6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8" fillId="0" borderId="2" xfId="0" applyFont="1" applyFill="1" applyBorder="1"/>
    <xf numFmtId="0" fontId="3" fillId="0" borderId="4" xfId="0" applyFont="1" applyFill="1" applyBorder="1"/>
    <xf numFmtId="0" fontId="3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2" fontId="14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14" fillId="0" borderId="1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2" xfId="0" applyFont="1" applyFill="1" applyBorder="1"/>
    <xf numFmtId="2" fontId="6" fillId="0" borderId="1" xfId="0" applyNumberFormat="1" applyFont="1" applyBorder="1" applyAlignment="1">
      <alignment horizontal="right"/>
    </xf>
    <xf numFmtId="2" fontId="0" fillId="0" borderId="0" xfId="0" applyNumberFormat="1"/>
    <xf numFmtId="0" fontId="5" fillId="0" borderId="2" xfId="0" applyFont="1" applyBorder="1" applyAlignment="1">
      <alignment horizontal="left" wrapText="1"/>
    </xf>
    <xf numFmtId="4" fontId="0" fillId="0" borderId="0" xfId="0" applyNumberForma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 wrapText="1"/>
    </xf>
    <xf numFmtId="2" fontId="6" fillId="0" borderId="4" xfId="0" applyNumberFormat="1" applyFont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</cellXfs>
  <cellStyles count="4">
    <cellStyle name="Celda de comprobación" xfId="3" builtinId="23"/>
    <cellStyle name="Hipervínculo" xfId="2" builtinId="8"/>
    <cellStyle name="Millares" xfId="1" builtinId="3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view="pageBreakPreview" topLeftCell="A70" zoomScale="130" zoomScaleNormal="100" zoomScaleSheetLayoutView="130" workbookViewId="0">
      <selection activeCell="C78" sqref="C78"/>
    </sheetView>
  </sheetViews>
  <sheetFormatPr baseColWidth="10" defaultRowHeight="14.25" x14ac:dyDescent="0.2"/>
  <cols>
    <col min="1" max="1" width="8.7109375" style="1" customWidth="1"/>
    <col min="2" max="3" width="10.7109375" style="1" customWidth="1"/>
    <col min="4" max="4" width="0.5703125" style="1" customWidth="1"/>
    <col min="5" max="5" width="8.5703125" style="1" customWidth="1"/>
    <col min="6" max="6" width="7.28515625" style="31" customWidth="1"/>
    <col min="7" max="7" width="10.28515625" style="31" customWidth="1"/>
    <col min="8" max="8" width="10.7109375" style="31" customWidth="1"/>
    <col min="9" max="9" width="7.85546875" style="1" customWidth="1"/>
    <col min="10" max="10" width="2.28515625" style="1" customWidth="1"/>
    <col min="11" max="11" width="7.140625" style="1" customWidth="1"/>
    <col min="12" max="12" width="13.85546875" style="58" customWidth="1"/>
    <col min="13" max="13" width="10.140625" style="58" customWidth="1"/>
    <col min="14" max="14" width="9.7109375" style="58" customWidth="1"/>
    <col min="15" max="15" width="18.140625" style="58" customWidth="1"/>
    <col min="16" max="16" width="13.7109375" style="1" customWidth="1"/>
    <col min="17" max="17" width="16.28515625" style="31" customWidth="1"/>
    <col min="18" max="16384" width="11.42578125" style="1"/>
  </cols>
  <sheetData>
    <row r="1" spans="1:21" ht="16.5" thickTop="1" thickBot="1" x14ac:dyDescent="0.3">
      <c r="A1" s="157" t="s">
        <v>58</v>
      </c>
      <c r="B1" s="158"/>
      <c r="C1" s="158"/>
      <c r="D1" s="158"/>
      <c r="E1" s="158"/>
      <c r="F1" s="158"/>
      <c r="G1" s="158"/>
      <c r="H1" s="158"/>
      <c r="I1" s="159"/>
      <c r="J1" s="42"/>
      <c r="K1" s="141"/>
      <c r="L1" s="142" t="s">
        <v>102</v>
      </c>
      <c r="M1" s="142"/>
      <c r="N1" s="142"/>
      <c r="R1" s="41"/>
      <c r="S1" s="41"/>
      <c r="T1" s="41"/>
      <c r="U1" s="41"/>
    </row>
    <row r="2" spans="1:21" ht="15" thickTop="1" x14ac:dyDescent="0.2">
      <c r="A2" s="2" t="s">
        <v>10</v>
      </c>
      <c r="B2" s="3"/>
      <c r="C2" s="3"/>
      <c r="D2" s="4"/>
      <c r="E2" s="197"/>
      <c r="F2" s="197"/>
      <c r="G2" s="197"/>
      <c r="H2" s="197"/>
      <c r="I2" s="198"/>
      <c r="J2" s="140"/>
      <c r="K2" s="141"/>
      <c r="L2" s="142" t="s">
        <v>101</v>
      </c>
      <c r="M2" s="142"/>
    </row>
    <row r="3" spans="1:21" ht="28.5" customHeight="1" x14ac:dyDescent="0.25">
      <c r="A3" s="5" t="s">
        <v>12</v>
      </c>
      <c r="B3" s="6"/>
      <c r="C3" s="199" t="s">
        <v>38</v>
      </c>
      <c r="D3" s="200"/>
      <c r="E3" s="201" t="s">
        <v>11</v>
      </c>
      <c r="F3" s="202"/>
      <c r="G3" s="35"/>
      <c r="H3" s="199">
        <v>6195</v>
      </c>
      <c r="I3" s="200"/>
      <c r="J3" s="143"/>
      <c r="K3" s="141" t="s">
        <v>59</v>
      </c>
      <c r="L3" s="142"/>
      <c r="M3" s="142"/>
    </row>
    <row r="4" spans="1:21" x14ac:dyDescent="0.2">
      <c r="A4" s="5" t="s">
        <v>6</v>
      </c>
      <c r="B4" s="6"/>
      <c r="C4" s="199"/>
      <c r="D4" s="200"/>
      <c r="E4" s="201" t="s">
        <v>16</v>
      </c>
      <c r="F4" s="202"/>
      <c r="G4" s="32"/>
      <c r="H4" s="199">
        <v>5690</v>
      </c>
      <c r="I4" s="200"/>
      <c r="J4" s="143"/>
      <c r="K4" s="141" t="s">
        <v>60</v>
      </c>
      <c r="L4" s="142"/>
      <c r="M4" s="142"/>
    </row>
    <row r="5" spans="1:21" ht="15" customHeight="1" x14ac:dyDescent="0.2">
      <c r="A5" s="5" t="s">
        <v>13</v>
      </c>
      <c r="B5" s="7"/>
      <c r="C5" s="199"/>
      <c r="D5" s="200"/>
      <c r="E5" s="201" t="s">
        <v>9</v>
      </c>
      <c r="F5" s="202"/>
      <c r="G5" s="32"/>
      <c r="H5" s="199">
        <v>505</v>
      </c>
      <c r="I5" s="200"/>
      <c r="J5" s="43"/>
    </row>
    <row r="6" spans="1:21" ht="15.75" x14ac:dyDescent="0.25">
      <c r="A6" s="5" t="s">
        <v>14</v>
      </c>
      <c r="B6" s="6"/>
      <c r="C6" s="199"/>
      <c r="D6" s="200"/>
      <c r="E6" s="201" t="s">
        <v>15</v>
      </c>
      <c r="F6" s="202"/>
      <c r="G6" s="32"/>
      <c r="H6" s="199"/>
      <c r="I6" s="200"/>
      <c r="J6" s="43"/>
      <c r="K6" s="62"/>
      <c r="L6" s="209"/>
      <c r="M6" s="209"/>
      <c r="N6" s="209"/>
      <c r="O6" s="209"/>
      <c r="P6" s="62"/>
      <c r="Q6" s="76"/>
      <c r="R6" s="62"/>
      <c r="S6" s="62"/>
    </row>
    <row r="7" spans="1:21" ht="15" x14ac:dyDescent="0.25">
      <c r="A7" s="208"/>
      <c r="B7" s="208"/>
      <c r="C7" s="208"/>
      <c r="D7" s="208"/>
      <c r="E7" s="208"/>
      <c r="F7" s="208"/>
      <c r="G7" s="208"/>
      <c r="H7" s="208"/>
      <c r="I7" s="208"/>
      <c r="J7" s="44"/>
      <c r="K7" s="62"/>
      <c r="L7" s="63"/>
      <c r="M7" s="63"/>
      <c r="N7" s="64"/>
      <c r="O7" s="64"/>
      <c r="P7" s="62"/>
      <c r="Q7" s="76"/>
      <c r="R7" s="62"/>
      <c r="S7" s="62"/>
    </row>
    <row r="8" spans="1:21" ht="23.25" customHeight="1" x14ac:dyDescent="0.2">
      <c r="A8" s="8" t="s">
        <v>0</v>
      </c>
      <c r="B8" s="205" t="s">
        <v>17</v>
      </c>
      <c r="C8" s="206"/>
      <c r="D8" s="207"/>
      <c r="E8" s="8" t="s">
        <v>18</v>
      </c>
      <c r="F8" s="9" t="s">
        <v>27</v>
      </c>
      <c r="G8" s="9" t="s">
        <v>28</v>
      </c>
      <c r="H8" s="8" t="s">
        <v>1</v>
      </c>
      <c r="I8" s="9" t="s">
        <v>19</v>
      </c>
      <c r="J8" s="45"/>
      <c r="K8" s="66"/>
      <c r="L8" s="66"/>
      <c r="M8" s="66"/>
      <c r="N8" s="67"/>
      <c r="O8" s="68"/>
      <c r="P8" s="68"/>
      <c r="Q8" s="69"/>
      <c r="R8" s="62"/>
      <c r="S8" s="62"/>
    </row>
    <row r="9" spans="1:21" ht="15" customHeight="1" x14ac:dyDescent="0.2">
      <c r="A9" s="160" t="s">
        <v>26</v>
      </c>
      <c r="B9" s="161"/>
      <c r="C9" s="161"/>
      <c r="D9" s="181"/>
      <c r="E9" s="8"/>
      <c r="F9" s="9"/>
      <c r="G9" s="9"/>
      <c r="H9" s="8"/>
      <c r="I9" s="8"/>
      <c r="J9" s="45"/>
      <c r="K9" s="70"/>
      <c r="L9" s="70"/>
      <c r="M9" s="70" t="s">
        <v>33</v>
      </c>
      <c r="N9" s="71" t="s">
        <v>30</v>
      </c>
      <c r="O9" s="56" t="s">
        <v>28</v>
      </c>
      <c r="P9" s="57" t="s">
        <v>1</v>
      </c>
      <c r="Q9" s="57" t="s">
        <v>19</v>
      </c>
      <c r="R9" s="62"/>
      <c r="S9" s="62"/>
    </row>
    <row r="10" spans="1:21" ht="15" customHeight="1" x14ac:dyDescent="0.25">
      <c r="A10" s="111">
        <v>1</v>
      </c>
      <c r="B10" s="173" t="s">
        <v>39</v>
      </c>
      <c r="C10" s="174"/>
      <c r="D10" s="175"/>
      <c r="E10" s="10"/>
      <c r="F10" s="11"/>
      <c r="G10" s="11"/>
      <c r="H10" s="11"/>
      <c r="I10" s="12"/>
      <c r="J10" s="46"/>
      <c r="K10" s="88">
        <v>1</v>
      </c>
      <c r="L10" s="173" t="s">
        <v>39</v>
      </c>
      <c r="M10" s="174"/>
      <c r="N10" s="175"/>
      <c r="O10" s="59"/>
      <c r="P10" s="59"/>
      <c r="Q10" s="59"/>
      <c r="R10" s="203"/>
      <c r="S10" s="204"/>
    </row>
    <row r="11" spans="1:21" ht="15" customHeight="1" x14ac:dyDescent="0.25">
      <c r="A11" s="111"/>
      <c r="B11" s="99" t="s">
        <v>54</v>
      </c>
      <c r="C11" s="100"/>
      <c r="D11" s="101"/>
      <c r="E11" s="14" t="s">
        <v>36</v>
      </c>
      <c r="F11" s="11" t="s">
        <v>55</v>
      </c>
      <c r="G11" s="11">
        <v>25</v>
      </c>
      <c r="H11" s="11">
        <v>20</v>
      </c>
      <c r="I11" s="12">
        <f>+G11*H11</f>
        <v>500</v>
      </c>
      <c r="J11" s="46"/>
      <c r="K11" s="88"/>
      <c r="L11" s="107" t="s">
        <v>98</v>
      </c>
      <c r="M11" s="108"/>
      <c r="N11" s="109"/>
      <c r="O11" s="59">
        <f>+Q11/P11</f>
        <v>33.548387096774192</v>
      </c>
      <c r="P11" s="59">
        <v>31</v>
      </c>
      <c r="Q11" s="59">
        <v>1040</v>
      </c>
      <c r="R11" s="110"/>
      <c r="S11" s="110"/>
    </row>
    <row r="12" spans="1:21" ht="15" customHeight="1" x14ac:dyDescent="0.25">
      <c r="A12" s="111"/>
      <c r="B12" s="152" t="s">
        <v>61</v>
      </c>
      <c r="C12" s="153"/>
      <c r="D12" s="154"/>
      <c r="E12" s="14" t="s">
        <v>36</v>
      </c>
      <c r="F12" s="11" t="s">
        <v>62</v>
      </c>
      <c r="G12" s="11">
        <v>8</v>
      </c>
      <c r="H12" s="11">
        <v>5</v>
      </c>
      <c r="I12" s="12">
        <f>+G12*H12</f>
        <v>40</v>
      </c>
      <c r="J12" s="46"/>
      <c r="K12" s="88"/>
      <c r="L12" s="107"/>
      <c r="M12" s="108"/>
      <c r="N12" s="109"/>
      <c r="O12" s="59"/>
      <c r="P12" s="59"/>
      <c r="Q12" s="59"/>
      <c r="R12" s="110"/>
      <c r="S12" s="110"/>
    </row>
    <row r="13" spans="1:21" ht="15" customHeight="1" x14ac:dyDescent="0.25">
      <c r="A13" s="111"/>
      <c r="B13" s="99" t="s">
        <v>56</v>
      </c>
      <c r="C13" s="100"/>
      <c r="D13" s="101"/>
      <c r="E13" s="14" t="s">
        <v>36</v>
      </c>
      <c r="F13" s="11" t="s">
        <v>91</v>
      </c>
      <c r="G13" s="11">
        <v>80</v>
      </c>
      <c r="H13" s="11">
        <v>5</v>
      </c>
      <c r="I13" s="12">
        <f>+G13*H13</f>
        <v>400</v>
      </c>
      <c r="J13" s="46"/>
      <c r="K13" s="88"/>
      <c r="L13" s="107"/>
      <c r="M13" s="108"/>
      <c r="N13" s="109"/>
      <c r="O13" s="59"/>
      <c r="P13" s="59"/>
      <c r="Q13" s="59"/>
      <c r="R13" s="110"/>
      <c r="S13" s="110"/>
    </row>
    <row r="14" spans="1:21" ht="15" customHeight="1" x14ac:dyDescent="0.25">
      <c r="A14" s="111"/>
      <c r="B14" s="99" t="s">
        <v>57</v>
      </c>
      <c r="C14" s="100"/>
      <c r="D14" s="101"/>
      <c r="E14" s="14"/>
      <c r="F14" s="11"/>
      <c r="G14" s="11">
        <v>100</v>
      </c>
      <c r="H14" s="11">
        <v>1</v>
      </c>
      <c r="I14" s="12">
        <f>+G14*H14</f>
        <v>100</v>
      </c>
      <c r="J14" s="58"/>
      <c r="K14" s="88"/>
      <c r="L14" s="107"/>
      <c r="M14" s="108"/>
      <c r="N14" s="109"/>
      <c r="O14" s="59"/>
      <c r="P14" s="59"/>
      <c r="Q14" s="59"/>
      <c r="R14" s="110"/>
      <c r="S14" s="110"/>
    </row>
    <row r="15" spans="1:21" ht="15" customHeight="1" x14ac:dyDescent="0.25">
      <c r="A15" s="111"/>
      <c r="B15" s="99"/>
      <c r="C15" s="100"/>
      <c r="D15" s="101"/>
      <c r="E15" s="14"/>
      <c r="F15" s="11"/>
      <c r="G15" s="11"/>
      <c r="H15" s="39" t="s">
        <v>29</v>
      </c>
      <c r="I15" s="12">
        <f>SUM(I11:I14)</f>
        <v>1040</v>
      </c>
      <c r="J15" s="46"/>
      <c r="K15" s="88"/>
      <c r="L15" s="107"/>
      <c r="M15" s="108"/>
      <c r="N15" s="109"/>
      <c r="O15" s="59"/>
      <c r="P15" s="59"/>
      <c r="Q15" s="59"/>
      <c r="R15" s="110"/>
      <c r="S15" s="110"/>
    </row>
    <row r="16" spans="1:21" ht="15" customHeight="1" x14ac:dyDescent="0.25">
      <c r="A16" s="111">
        <f>SUM(A10)+1</f>
        <v>2</v>
      </c>
      <c r="B16" s="173" t="s">
        <v>3</v>
      </c>
      <c r="C16" s="174"/>
      <c r="D16" s="175"/>
      <c r="E16" s="10"/>
      <c r="F16" s="11"/>
      <c r="G16" s="11"/>
      <c r="H16" s="11"/>
      <c r="I16" s="12"/>
      <c r="J16" s="46"/>
      <c r="K16" s="88">
        <v>2</v>
      </c>
      <c r="L16" s="173" t="s">
        <v>3</v>
      </c>
      <c r="M16" s="174"/>
      <c r="N16" s="175"/>
      <c r="O16" s="59"/>
      <c r="P16" s="59"/>
      <c r="Q16" s="59"/>
      <c r="R16" s="62"/>
      <c r="S16" s="62"/>
    </row>
    <row r="17" spans="1:19" ht="15.75" customHeight="1" x14ac:dyDescent="0.25">
      <c r="A17" s="112"/>
      <c r="B17" s="170" t="s">
        <v>68</v>
      </c>
      <c r="C17" s="171"/>
      <c r="D17" s="172"/>
      <c r="E17" s="14" t="s">
        <v>36</v>
      </c>
      <c r="F17" s="11" t="s">
        <v>55</v>
      </c>
      <c r="G17" s="11">
        <v>28</v>
      </c>
      <c r="H17" s="39">
        <v>30</v>
      </c>
      <c r="I17" s="40">
        <f>+H17*G17</f>
        <v>840</v>
      </c>
      <c r="J17" s="48"/>
      <c r="K17" s="88"/>
      <c r="L17" s="87" t="s">
        <v>99</v>
      </c>
      <c r="M17" s="70" t="s">
        <v>35</v>
      </c>
      <c r="N17" s="71" t="s">
        <v>32</v>
      </c>
      <c r="O17" s="59">
        <f>+Q17/P17</f>
        <v>81</v>
      </c>
      <c r="P17" s="59">
        <v>40</v>
      </c>
      <c r="Q17" s="59">
        <v>3240</v>
      </c>
      <c r="R17" s="62"/>
      <c r="S17" s="62"/>
    </row>
    <row r="18" spans="1:19" ht="15.75" customHeight="1" x14ac:dyDescent="0.25">
      <c r="A18" s="112"/>
      <c r="B18" s="152" t="s">
        <v>69</v>
      </c>
      <c r="C18" s="153"/>
      <c r="D18" s="154"/>
      <c r="E18" s="14" t="s">
        <v>36</v>
      </c>
      <c r="F18" s="11" t="s">
        <v>70</v>
      </c>
      <c r="G18" s="11">
        <v>80</v>
      </c>
      <c r="H18" s="39">
        <v>5</v>
      </c>
      <c r="I18" s="40">
        <f>+H18*G18</f>
        <v>400</v>
      </c>
      <c r="J18" s="48"/>
      <c r="K18" s="88"/>
      <c r="L18" s="87"/>
      <c r="M18" s="70"/>
      <c r="N18" s="71"/>
      <c r="O18" s="59"/>
      <c r="P18" s="59"/>
      <c r="Q18" s="59"/>
      <c r="R18" s="62"/>
      <c r="S18" s="62"/>
    </row>
    <row r="19" spans="1:19" ht="15.75" customHeight="1" x14ac:dyDescent="0.25">
      <c r="A19" s="112"/>
      <c r="B19" s="152" t="s">
        <v>71</v>
      </c>
      <c r="C19" s="153"/>
      <c r="D19" s="154"/>
      <c r="E19" s="14" t="s">
        <v>36</v>
      </c>
      <c r="F19" s="11" t="s">
        <v>70</v>
      </c>
      <c r="G19" s="11">
        <v>100</v>
      </c>
      <c r="H19" s="39">
        <v>10</v>
      </c>
      <c r="I19" s="40">
        <f>+H19*G19</f>
        <v>1000</v>
      </c>
      <c r="J19" s="48"/>
      <c r="K19" s="88"/>
      <c r="L19" s="87"/>
      <c r="M19" s="70"/>
      <c r="N19" s="71"/>
      <c r="O19" s="59"/>
      <c r="P19" s="59"/>
      <c r="Q19" s="59"/>
      <c r="R19" s="62"/>
      <c r="S19" s="62"/>
    </row>
    <row r="20" spans="1:19" ht="15.75" customHeight="1" x14ac:dyDescent="0.25">
      <c r="A20" s="112"/>
      <c r="B20" s="99" t="s">
        <v>56</v>
      </c>
      <c r="C20" s="100"/>
      <c r="D20" s="101"/>
      <c r="E20" s="14"/>
      <c r="F20" s="11"/>
      <c r="G20" s="11">
        <v>800</v>
      </c>
      <c r="H20" s="39"/>
      <c r="I20" s="40">
        <v>800</v>
      </c>
      <c r="J20" s="48"/>
      <c r="K20" s="88"/>
      <c r="L20" s="87"/>
      <c r="M20" s="70"/>
      <c r="N20" s="71"/>
      <c r="O20" s="59"/>
      <c r="P20" s="59"/>
      <c r="Q20" s="59"/>
      <c r="R20" s="62"/>
      <c r="S20" s="62"/>
    </row>
    <row r="21" spans="1:19" ht="15" customHeight="1" x14ac:dyDescent="0.25">
      <c r="A21" s="112"/>
      <c r="B21" s="170" t="s">
        <v>57</v>
      </c>
      <c r="C21" s="171"/>
      <c r="D21" s="172"/>
      <c r="E21" s="14"/>
      <c r="F21" s="11"/>
      <c r="G21" s="11">
        <v>200</v>
      </c>
      <c r="H21" s="39"/>
      <c r="I21" s="40">
        <v>200</v>
      </c>
      <c r="J21" s="48"/>
      <c r="K21" s="88"/>
      <c r="L21" s="70"/>
      <c r="M21" s="70"/>
      <c r="N21" s="71"/>
      <c r="O21" s="59"/>
      <c r="P21" s="59"/>
      <c r="Q21" s="59"/>
      <c r="R21" s="62"/>
      <c r="S21" s="62"/>
    </row>
    <row r="22" spans="1:19" ht="15" customHeight="1" x14ac:dyDescent="0.25">
      <c r="A22" s="112"/>
      <c r="E22" s="14"/>
      <c r="F22" s="11"/>
      <c r="G22" s="11"/>
      <c r="H22" s="39" t="s">
        <v>29</v>
      </c>
      <c r="I22" s="40">
        <f>+I21+I20+I19+I18+I17</f>
        <v>3240</v>
      </c>
      <c r="J22" s="47"/>
      <c r="K22" s="88"/>
      <c r="L22" s="70"/>
      <c r="M22" s="70"/>
      <c r="N22" s="71"/>
      <c r="O22" s="59"/>
      <c r="P22" s="59"/>
      <c r="Q22" s="59"/>
      <c r="R22" s="62"/>
      <c r="S22" s="62"/>
    </row>
    <row r="23" spans="1:19" ht="15" customHeight="1" x14ac:dyDescent="0.25">
      <c r="A23" s="111">
        <f>SUM(A16)+1</f>
        <v>3</v>
      </c>
      <c r="B23" s="115" t="s">
        <v>40</v>
      </c>
      <c r="C23" s="37"/>
      <c r="D23" s="38"/>
      <c r="E23" s="10"/>
      <c r="F23" s="11"/>
      <c r="G23" s="11"/>
      <c r="H23" s="11"/>
      <c r="I23" s="12"/>
      <c r="J23" s="46"/>
      <c r="K23" s="88">
        <v>3</v>
      </c>
      <c r="L23" s="129" t="s">
        <v>40</v>
      </c>
      <c r="M23" s="70"/>
      <c r="N23" s="71"/>
      <c r="O23" s="59"/>
      <c r="P23" s="59"/>
      <c r="Q23" s="59"/>
      <c r="R23" s="62"/>
      <c r="S23" s="62"/>
    </row>
    <row r="24" spans="1:19" ht="15" customHeight="1" x14ac:dyDescent="0.25">
      <c r="A24" s="111"/>
      <c r="B24" s="170"/>
      <c r="C24" s="171"/>
      <c r="D24" s="172"/>
      <c r="E24" s="14"/>
      <c r="F24" s="11"/>
      <c r="G24" s="34"/>
      <c r="H24" s="11"/>
      <c r="I24" s="15"/>
      <c r="J24" s="47"/>
      <c r="K24" s="88"/>
      <c r="L24" s="70"/>
      <c r="M24" s="70"/>
      <c r="N24" s="71"/>
      <c r="O24" s="59"/>
      <c r="P24" s="59"/>
      <c r="Q24" s="59"/>
      <c r="R24" s="62"/>
      <c r="S24" s="62"/>
    </row>
    <row r="25" spans="1:19" ht="15" customHeight="1" x14ac:dyDescent="0.25">
      <c r="A25" s="111"/>
      <c r="B25" s="99" t="s">
        <v>56</v>
      </c>
      <c r="C25" s="100"/>
      <c r="D25" s="101"/>
      <c r="E25" s="14"/>
      <c r="F25" s="11"/>
      <c r="G25" s="34"/>
      <c r="H25" s="11"/>
      <c r="I25" s="15"/>
      <c r="J25" s="47"/>
      <c r="K25" s="88"/>
      <c r="L25" s="70"/>
      <c r="M25" s="70"/>
      <c r="N25" s="71"/>
      <c r="O25" s="59"/>
      <c r="P25" s="59"/>
      <c r="Q25" s="59"/>
      <c r="R25" s="62"/>
      <c r="S25" s="62"/>
    </row>
    <row r="26" spans="1:19" ht="15" customHeight="1" x14ac:dyDescent="0.25">
      <c r="A26" s="111"/>
      <c r="B26" s="80" t="s">
        <v>57</v>
      </c>
      <c r="C26" s="78"/>
      <c r="D26" s="79"/>
      <c r="E26" s="14"/>
      <c r="F26" s="11"/>
      <c r="G26" s="34"/>
      <c r="H26" s="11"/>
      <c r="I26" s="15"/>
      <c r="J26" s="47"/>
      <c r="K26" s="88"/>
      <c r="L26" s="70"/>
      <c r="M26" s="70"/>
      <c r="N26" s="71"/>
      <c r="O26" s="59"/>
      <c r="P26" s="59"/>
      <c r="Q26" s="59"/>
      <c r="R26" s="62"/>
      <c r="S26" s="62"/>
    </row>
    <row r="27" spans="1:19" ht="15" customHeight="1" x14ac:dyDescent="0.25">
      <c r="A27" s="112"/>
      <c r="B27" s="176"/>
      <c r="C27" s="177"/>
      <c r="D27" s="178"/>
      <c r="E27" s="14"/>
      <c r="F27" s="11"/>
      <c r="G27" s="11"/>
      <c r="H27" s="39" t="s">
        <v>29</v>
      </c>
      <c r="I27" s="40">
        <v>0</v>
      </c>
      <c r="J27" s="48"/>
      <c r="K27" s="88"/>
      <c r="L27" s="70"/>
      <c r="M27" s="70"/>
      <c r="N27" s="71"/>
      <c r="O27" s="59"/>
      <c r="P27" s="59"/>
      <c r="Q27" s="59"/>
      <c r="R27" s="62"/>
      <c r="S27" s="62"/>
    </row>
    <row r="28" spans="1:19" ht="15" customHeight="1" x14ac:dyDescent="0.25">
      <c r="A28" s="111">
        <f>SUM(A23)+1</f>
        <v>4</v>
      </c>
      <c r="B28" s="173" t="s">
        <v>4</v>
      </c>
      <c r="C28" s="174"/>
      <c r="D28" s="175"/>
      <c r="E28" s="10"/>
      <c r="F28" s="11"/>
      <c r="G28" s="11"/>
      <c r="H28" s="11"/>
      <c r="I28" s="12"/>
      <c r="J28" s="46"/>
      <c r="K28" s="88">
        <v>4</v>
      </c>
      <c r="L28" s="173" t="s">
        <v>4</v>
      </c>
      <c r="M28" s="174"/>
      <c r="N28" s="175"/>
      <c r="O28" s="73"/>
      <c r="P28" s="73"/>
      <c r="Q28" s="73"/>
      <c r="R28" s="62"/>
      <c r="S28" s="62"/>
    </row>
    <row r="29" spans="1:19" ht="16.5" customHeight="1" x14ac:dyDescent="0.25">
      <c r="A29" s="111"/>
      <c r="B29" s="170"/>
      <c r="C29" s="171"/>
      <c r="D29" s="172"/>
      <c r="E29" s="14"/>
      <c r="F29" s="11"/>
      <c r="G29" s="11"/>
      <c r="H29" s="11"/>
      <c r="I29" s="15"/>
      <c r="J29" s="49"/>
      <c r="K29" s="88"/>
      <c r="L29" s="87"/>
      <c r="M29" s="70"/>
      <c r="N29" s="72"/>
      <c r="O29" s="73"/>
      <c r="P29" s="73"/>
      <c r="Q29" s="73"/>
      <c r="R29" s="62"/>
      <c r="S29" s="62"/>
    </row>
    <row r="30" spans="1:19" ht="15" customHeight="1" x14ac:dyDescent="0.25">
      <c r="A30" s="112"/>
      <c r="B30" s="170" t="s">
        <v>56</v>
      </c>
      <c r="C30" s="171"/>
      <c r="D30" s="172"/>
      <c r="E30" s="14"/>
      <c r="F30" s="11"/>
      <c r="G30" s="11"/>
      <c r="H30" s="11"/>
      <c r="I30" s="15"/>
      <c r="J30" s="47"/>
      <c r="K30" s="70"/>
      <c r="L30" s="70"/>
      <c r="M30" s="70"/>
      <c r="N30" s="72"/>
      <c r="O30" s="73"/>
      <c r="P30" s="73"/>
      <c r="Q30" s="73"/>
      <c r="R30" s="62"/>
      <c r="S30" s="62"/>
    </row>
    <row r="31" spans="1:19" ht="15" customHeight="1" x14ac:dyDescent="0.25">
      <c r="A31" s="112"/>
      <c r="B31" s="104" t="s">
        <v>57</v>
      </c>
      <c r="C31" s="105"/>
      <c r="D31" s="106"/>
      <c r="E31" s="14"/>
      <c r="F31" s="11"/>
      <c r="G31" s="11"/>
      <c r="H31" s="11"/>
      <c r="I31" s="15"/>
      <c r="J31" s="47"/>
      <c r="K31" s="70"/>
      <c r="L31" s="70"/>
      <c r="M31" s="70"/>
      <c r="N31" s="72"/>
      <c r="O31" s="73"/>
      <c r="P31" s="73"/>
      <c r="Q31" s="73"/>
      <c r="R31" s="62"/>
      <c r="S31" s="62"/>
    </row>
    <row r="32" spans="1:19" ht="15" customHeight="1" x14ac:dyDescent="0.25">
      <c r="A32" s="112"/>
      <c r="B32" s="176"/>
      <c r="C32" s="177"/>
      <c r="D32" s="178"/>
      <c r="E32" s="14"/>
      <c r="F32" s="11"/>
      <c r="G32" s="11"/>
      <c r="H32" s="39" t="s">
        <v>29</v>
      </c>
      <c r="I32" s="40" t="e">
        <f>+I30+#REF!+#REF!+#REF!+I29+50</f>
        <v>#REF!</v>
      </c>
      <c r="J32" s="47"/>
      <c r="K32" s="88"/>
      <c r="L32" s="70"/>
      <c r="M32" s="70"/>
      <c r="N32" s="72"/>
      <c r="O32" s="73"/>
      <c r="P32" s="73"/>
      <c r="Q32" s="73"/>
      <c r="R32" s="62"/>
      <c r="S32" s="62"/>
    </row>
    <row r="33" spans="1:19" ht="15" customHeight="1" x14ac:dyDescent="0.25">
      <c r="A33" s="111">
        <f>SUM(A28)+1</f>
        <v>5</v>
      </c>
      <c r="B33" s="173" t="s">
        <v>41</v>
      </c>
      <c r="C33" s="174"/>
      <c r="D33" s="175"/>
      <c r="E33" s="10"/>
      <c r="F33" s="11"/>
      <c r="G33" s="11"/>
      <c r="H33" s="11"/>
      <c r="I33" s="12"/>
      <c r="J33" s="46"/>
      <c r="K33" s="88">
        <v>5</v>
      </c>
      <c r="L33" s="173" t="s">
        <v>41</v>
      </c>
      <c r="M33" s="174"/>
      <c r="N33" s="175"/>
      <c r="O33" s="73"/>
      <c r="P33" s="73"/>
      <c r="Q33" s="73"/>
      <c r="R33" s="62"/>
      <c r="S33" s="62"/>
    </row>
    <row r="34" spans="1:19" ht="15" customHeight="1" x14ac:dyDescent="0.25">
      <c r="A34" s="111"/>
      <c r="B34" s="115"/>
      <c r="C34" s="117"/>
      <c r="D34" s="118"/>
      <c r="E34" s="10"/>
      <c r="F34" s="11"/>
      <c r="G34" s="11"/>
      <c r="H34" s="11"/>
      <c r="I34" s="12"/>
      <c r="J34" s="46"/>
      <c r="K34" s="88"/>
      <c r="L34" s="70"/>
      <c r="M34" s="70"/>
      <c r="N34" s="72"/>
      <c r="O34" s="73"/>
      <c r="P34" s="73"/>
      <c r="Q34" s="73"/>
      <c r="R34" s="62"/>
      <c r="S34" s="62"/>
    </row>
    <row r="35" spans="1:19" ht="15" customHeight="1" x14ac:dyDescent="0.25">
      <c r="A35" s="111"/>
      <c r="B35" s="116" t="s">
        <v>56</v>
      </c>
      <c r="C35" s="117"/>
      <c r="D35" s="118"/>
      <c r="E35" s="10"/>
      <c r="F35" s="11"/>
      <c r="G35" s="11"/>
      <c r="H35" s="11"/>
      <c r="I35" s="12"/>
      <c r="J35" s="46"/>
      <c r="K35" s="88"/>
      <c r="L35" s="70"/>
      <c r="M35" s="70"/>
      <c r="N35" s="72"/>
      <c r="O35" s="73"/>
      <c r="P35" s="73"/>
      <c r="Q35" s="73"/>
      <c r="R35" s="62"/>
      <c r="S35" s="62"/>
    </row>
    <row r="36" spans="1:19" ht="15" customHeight="1" x14ac:dyDescent="0.25">
      <c r="A36" s="111"/>
      <c r="B36" s="116" t="s">
        <v>57</v>
      </c>
      <c r="C36" s="117"/>
      <c r="D36" s="118"/>
      <c r="E36" s="10"/>
      <c r="F36" s="11"/>
      <c r="G36" s="11"/>
      <c r="H36" s="11"/>
      <c r="I36" s="12"/>
      <c r="J36" s="46"/>
      <c r="K36" s="88"/>
      <c r="L36" s="70"/>
      <c r="M36" s="70"/>
      <c r="N36" s="72"/>
      <c r="O36" s="73"/>
      <c r="P36" s="73"/>
      <c r="Q36" s="73"/>
      <c r="R36" s="62"/>
      <c r="S36" s="62"/>
    </row>
    <row r="37" spans="1:19" ht="15" customHeight="1" x14ac:dyDescent="0.25">
      <c r="A37" s="111"/>
      <c r="B37" s="115"/>
      <c r="C37" s="117"/>
      <c r="D37" s="118"/>
      <c r="E37" s="10"/>
      <c r="F37" s="11"/>
      <c r="G37" s="11"/>
      <c r="H37" s="39" t="s">
        <v>29</v>
      </c>
      <c r="I37" s="12"/>
      <c r="J37" s="46"/>
      <c r="K37" s="88"/>
      <c r="L37" s="70"/>
      <c r="M37" s="70"/>
      <c r="N37" s="72"/>
      <c r="O37" s="73"/>
      <c r="P37" s="73"/>
      <c r="Q37" s="73"/>
      <c r="R37" s="62"/>
      <c r="S37" s="62"/>
    </row>
    <row r="38" spans="1:19" ht="15" customHeight="1" x14ac:dyDescent="0.25">
      <c r="A38" s="111">
        <f>SUM(A33)+1</f>
        <v>6</v>
      </c>
      <c r="B38" s="173" t="s">
        <v>42</v>
      </c>
      <c r="C38" s="174"/>
      <c r="D38" s="175"/>
      <c r="E38" s="10"/>
      <c r="F38" s="11"/>
      <c r="G38" s="11"/>
      <c r="H38" s="11"/>
      <c r="I38" s="12"/>
      <c r="J38" s="46"/>
      <c r="K38" s="88">
        <v>6</v>
      </c>
      <c r="L38" s="173" t="s">
        <v>42</v>
      </c>
      <c r="M38" s="174"/>
      <c r="N38" s="175"/>
      <c r="O38" s="73"/>
      <c r="P38" s="73"/>
      <c r="Q38" s="73"/>
      <c r="R38" s="62"/>
      <c r="S38" s="62"/>
    </row>
    <row r="39" spans="1:19" ht="15" customHeight="1" x14ac:dyDescent="0.25">
      <c r="A39" s="111"/>
      <c r="B39" s="170"/>
      <c r="C39" s="171"/>
      <c r="D39" s="172"/>
      <c r="E39" s="14"/>
      <c r="F39" s="11"/>
      <c r="G39" s="11"/>
      <c r="H39" s="11"/>
      <c r="I39" s="11"/>
      <c r="J39" s="47"/>
      <c r="K39" s="88"/>
      <c r="L39" s="89"/>
      <c r="M39" s="74"/>
      <c r="N39" s="72"/>
      <c r="O39" s="73"/>
      <c r="P39" s="73"/>
      <c r="Q39" s="73"/>
      <c r="R39" s="62"/>
      <c r="S39" s="62"/>
    </row>
    <row r="40" spans="1:19" ht="15" customHeight="1" x14ac:dyDescent="0.25">
      <c r="A40" s="112"/>
      <c r="B40" s="193" t="s">
        <v>56</v>
      </c>
      <c r="C40" s="194"/>
      <c r="D40" s="195"/>
      <c r="E40" s="14"/>
      <c r="F40" s="11"/>
      <c r="G40" s="11"/>
      <c r="H40" s="11"/>
      <c r="I40" s="15"/>
      <c r="J40" s="47"/>
      <c r="K40" s="88"/>
      <c r="L40" s="74"/>
      <c r="M40" s="74"/>
      <c r="N40" s="72"/>
      <c r="O40" s="73"/>
      <c r="P40" s="73"/>
      <c r="Q40" s="73"/>
      <c r="R40" s="62"/>
      <c r="S40" s="62"/>
    </row>
    <row r="41" spans="1:19" ht="15" customHeight="1" x14ac:dyDescent="0.25">
      <c r="A41" s="112"/>
      <c r="B41" s="83" t="s">
        <v>57</v>
      </c>
      <c r="C41" s="84"/>
      <c r="D41" s="85"/>
      <c r="E41" s="14"/>
      <c r="F41" s="11"/>
      <c r="G41" s="11"/>
      <c r="H41" s="11"/>
      <c r="I41" s="15"/>
      <c r="J41" s="47"/>
      <c r="K41" s="88"/>
      <c r="L41" s="74"/>
      <c r="M41" s="74"/>
      <c r="N41" s="72"/>
      <c r="O41" s="73"/>
      <c r="P41" s="73"/>
      <c r="Q41" s="73"/>
      <c r="R41" s="62"/>
      <c r="S41" s="62"/>
    </row>
    <row r="42" spans="1:19" ht="15" customHeight="1" x14ac:dyDescent="0.25">
      <c r="A42" s="112"/>
      <c r="B42" s="176"/>
      <c r="C42" s="177"/>
      <c r="D42" s="178"/>
      <c r="E42" s="14"/>
      <c r="F42" s="11"/>
      <c r="G42" s="11"/>
      <c r="H42" s="39" t="s">
        <v>29</v>
      </c>
      <c r="I42" s="40">
        <f>+I40+I39+I41</f>
        <v>0</v>
      </c>
      <c r="J42" s="48"/>
      <c r="K42" s="88"/>
      <c r="L42" s="74"/>
      <c r="M42" s="74"/>
      <c r="N42" s="72"/>
      <c r="O42" s="73"/>
      <c r="P42" s="73"/>
      <c r="Q42" s="73"/>
      <c r="R42" s="62"/>
      <c r="S42" s="62"/>
    </row>
    <row r="43" spans="1:19" ht="15" customHeight="1" x14ac:dyDescent="0.25">
      <c r="A43" s="111">
        <f>SUM(A38)+1</f>
        <v>7</v>
      </c>
      <c r="B43" s="129" t="s">
        <v>43</v>
      </c>
      <c r="C43" s="37"/>
      <c r="D43" s="38"/>
      <c r="E43" s="10"/>
      <c r="F43" s="11"/>
      <c r="G43" s="11"/>
      <c r="H43" s="11"/>
      <c r="I43" s="12"/>
      <c r="J43" s="46"/>
      <c r="K43" s="88">
        <v>7</v>
      </c>
      <c r="L43" s="129" t="s">
        <v>43</v>
      </c>
      <c r="M43" s="70"/>
      <c r="N43" s="72"/>
      <c r="O43" s="73"/>
      <c r="P43" s="73"/>
      <c r="Q43" s="73"/>
      <c r="R43" s="62"/>
      <c r="S43" s="62"/>
    </row>
    <row r="44" spans="1:19" ht="15" customHeight="1" x14ac:dyDescent="0.25">
      <c r="A44" s="111"/>
      <c r="B44" s="115"/>
      <c r="C44" s="102"/>
      <c r="D44" s="103"/>
      <c r="E44" s="10"/>
      <c r="F44" s="11"/>
      <c r="G44" s="11"/>
      <c r="H44" s="11"/>
      <c r="I44" s="12"/>
      <c r="J44" s="46"/>
      <c r="K44" s="88"/>
      <c r="L44" s="88"/>
      <c r="M44" s="70"/>
      <c r="N44" s="72"/>
      <c r="O44" s="73"/>
      <c r="P44" s="73"/>
      <c r="Q44" s="73"/>
      <c r="R44" s="62"/>
      <c r="S44" s="62"/>
    </row>
    <row r="45" spans="1:19" ht="15" customHeight="1" x14ac:dyDescent="0.25">
      <c r="A45" s="112"/>
      <c r="B45" s="170" t="s">
        <v>56</v>
      </c>
      <c r="C45" s="171"/>
      <c r="D45" s="172"/>
      <c r="E45" s="11"/>
      <c r="F45" s="11"/>
      <c r="G45" s="11"/>
      <c r="H45" s="11"/>
      <c r="I45" s="15"/>
      <c r="J45" s="47"/>
      <c r="K45" s="88"/>
      <c r="L45" s="70"/>
      <c r="M45" s="70"/>
      <c r="N45" s="72"/>
      <c r="O45" s="73"/>
      <c r="P45" s="73"/>
      <c r="Q45" s="73"/>
      <c r="R45" s="62"/>
      <c r="S45" s="62"/>
    </row>
    <row r="46" spans="1:19" ht="15" customHeight="1" x14ac:dyDescent="0.25">
      <c r="A46" s="112"/>
      <c r="B46" s="170" t="s">
        <v>57</v>
      </c>
      <c r="C46" s="171"/>
      <c r="D46" s="172"/>
      <c r="E46" s="11"/>
      <c r="F46" s="11"/>
      <c r="G46" s="11"/>
      <c r="H46" s="11"/>
      <c r="I46" s="15"/>
      <c r="J46" s="47"/>
      <c r="K46" s="88"/>
      <c r="L46" s="70"/>
      <c r="M46" s="70"/>
      <c r="N46" s="72"/>
      <c r="O46" s="73"/>
      <c r="P46" s="73"/>
      <c r="Q46" s="73"/>
      <c r="R46" s="62"/>
      <c r="S46" s="62"/>
    </row>
    <row r="47" spans="1:19" ht="15" customHeight="1" x14ac:dyDescent="0.25">
      <c r="A47" s="113"/>
      <c r="B47" s="86"/>
      <c r="C47" s="81"/>
      <c r="D47" s="82"/>
      <c r="E47" s="10"/>
      <c r="F47" s="11"/>
      <c r="G47" s="11"/>
      <c r="H47" s="39" t="s">
        <v>29</v>
      </c>
      <c r="I47" s="40">
        <v>0</v>
      </c>
      <c r="J47" s="47"/>
      <c r="K47" s="88"/>
      <c r="L47" s="70"/>
      <c r="M47" s="70"/>
      <c r="N47" s="72"/>
      <c r="O47" s="73"/>
      <c r="P47" s="73"/>
      <c r="Q47" s="73"/>
      <c r="R47" s="62"/>
      <c r="S47" s="62"/>
    </row>
    <row r="48" spans="1:19" ht="15" customHeight="1" x14ac:dyDescent="0.25">
      <c r="A48" s="111">
        <f>SUM(A43)+1</f>
        <v>8</v>
      </c>
      <c r="B48" s="129" t="s">
        <v>44</v>
      </c>
      <c r="C48" s="37"/>
      <c r="D48" s="38"/>
      <c r="E48" s="10"/>
      <c r="F48" s="11"/>
      <c r="G48" s="11"/>
      <c r="H48" s="39"/>
      <c r="I48" s="40"/>
      <c r="J48" s="48"/>
      <c r="K48" s="88">
        <v>8</v>
      </c>
      <c r="L48" s="129" t="s">
        <v>44</v>
      </c>
      <c r="M48" s="70"/>
      <c r="N48" s="72"/>
      <c r="O48" s="73"/>
      <c r="P48" s="73"/>
      <c r="Q48" s="73"/>
      <c r="R48" s="62"/>
      <c r="S48" s="62"/>
    </row>
    <row r="49" spans="1:19" ht="15" customHeight="1" x14ac:dyDescent="0.25">
      <c r="A49" s="111"/>
      <c r="B49" s="115" t="s">
        <v>92</v>
      </c>
      <c r="C49" s="102"/>
      <c r="D49" s="103"/>
      <c r="E49" s="10" t="s">
        <v>36</v>
      </c>
      <c r="F49" s="11" t="s">
        <v>93</v>
      </c>
      <c r="G49" s="11">
        <v>130</v>
      </c>
      <c r="H49" s="39">
        <v>2</v>
      </c>
      <c r="I49" s="40">
        <f>+H49*G49</f>
        <v>260</v>
      </c>
      <c r="J49" s="48"/>
      <c r="K49" s="88"/>
      <c r="L49" s="88" t="s">
        <v>100</v>
      </c>
      <c r="M49" s="70"/>
      <c r="N49" s="72"/>
      <c r="O49" s="73"/>
      <c r="P49" s="73"/>
      <c r="Q49" s="73"/>
      <c r="R49" s="62"/>
      <c r="S49" s="62"/>
    </row>
    <row r="50" spans="1:19" ht="16.5" customHeight="1" x14ac:dyDescent="0.25">
      <c r="A50" s="111"/>
      <c r="B50" s="170" t="s">
        <v>56</v>
      </c>
      <c r="C50" s="171"/>
      <c r="D50" s="172"/>
      <c r="E50" s="14"/>
      <c r="F50" s="36"/>
      <c r="G50" s="17">
        <v>70</v>
      </c>
      <c r="H50" s="17"/>
      <c r="I50" s="17">
        <v>70</v>
      </c>
      <c r="J50" s="47"/>
      <c r="K50" s="88"/>
      <c r="L50" s="70"/>
      <c r="M50" s="87"/>
      <c r="N50" s="72"/>
      <c r="O50" s="73"/>
      <c r="P50" s="73"/>
      <c r="Q50" s="73"/>
      <c r="R50" s="65"/>
      <c r="S50" s="65"/>
    </row>
    <row r="51" spans="1:19" ht="15" customHeight="1" x14ac:dyDescent="0.25">
      <c r="A51" s="112"/>
      <c r="B51" s="170" t="s">
        <v>57</v>
      </c>
      <c r="C51" s="171"/>
      <c r="D51" s="172"/>
      <c r="E51" s="14"/>
      <c r="F51" s="11"/>
      <c r="G51" s="34">
        <v>7</v>
      </c>
      <c r="H51" s="11"/>
      <c r="I51" s="34">
        <v>7</v>
      </c>
      <c r="J51" s="47"/>
      <c r="K51" s="88"/>
      <c r="L51" s="70"/>
      <c r="M51" s="70"/>
      <c r="N51" s="72"/>
      <c r="O51" s="73"/>
      <c r="P51" s="73"/>
      <c r="Q51" s="73"/>
      <c r="R51" s="65"/>
      <c r="S51" s="65"/>
    </row>
    <row r="52" spans="1:19" ht="15" customHeight="1" x14ac:dyDescent="0.25">
      <c r="A52" s="112"/>
      <c r="B52" s="176"/>
      <c r="C52" s="177"/>
      <c r="D52" s="178"/>
      <c r="E52" s="14"/>
      <c r="F52" s="11"/>
      <c r="G52" s="34"/>
      <c r="H52" s="39" t="s">
        <v>29</v>
      </c>
      <c r="I52" s="40">
        <f>+I51+I50+I49</f>
        <v>337</v>
      </c>
      <c r="J52" s="47"/>
      <c r="K52" s="88"/>
      <c r="L52" s="70"/>
      <c r="M52" s="70"/>
      <c r="N52" s="72"/>
      <c r="O52" s="73"/>
      <c r="P52" s="73"/>
      <c r="Q52" s="73"/>
      <c r="R52" s="62"/>
      <c r="S52" s="62"/>
    </row>
    <row r="53" spans="1:19" ht="15" customHeight="1" x14ac:dyDescent="0.25">
      <c r="A53" s="111">
        <v>9</v>
      </c>
      <c r="B53" s="173" t="s">
        <v>45</v>
      </c>
      <c r="C53" s="174"/>
      <c r="D53" s="175"/>
      <c r="E53" s="16"/>
      <c r="F53" s="11"/>
      <c r="G53" s="11"/>
      <c r="H53" s="39"/>
      <c r="I53" s="40"/>
      <c r="J53" s="47"/>
      <c r="K53" s="111">
        <v>9</v>
      </c>
      <c r="L53" s="173" t="s">
        <v>45</v>
      </c>
      <c r="M53" s="174"/>
      <c r="N53" s="175"/>
      <c r="O53" s="73"/>
      <c r="P53" s="73"/>
      <c r="Q53" s="73"/>
      <c r="R53" s="62"/>
      <c r="S53" s="62"/>
    </row>
    <row r="54" spans="1:19" ht="15" customHeight="1" x14ac:dyDescent="0.25">
      <c r="A54" s="111"/>
      <c r="B54" s="149" t="s">
        <v>68</v>
      </c>
      <c r="C54" s="150"/>
      <c r="D54" s="151"/>
      <c r="E54" s="16" t="s">
        <v>94</v>
      </c>
      <c r="F54" s="11" t="s">
        <v>65</v>
      </c>
      <c r="G54" s="11">
        <v>28</v>
      </c>
      <c r="H54" s="11">
        <v>30</v>
      </c>
      <c r="I54" s="15">
        <f>+H54*G54</f>
        <v>840</v>
      </c>
      <c r="J54" s="47"/>
      <c r="K54" s="111"/>
      <c r="L54" s="149" t="s">
        <v>90</v>
      </c>
      <c r="M54" s="150"/>
      <c r="N54" s="151"/>
      <c r="O54" s="73">
        <f>+Q54/P54</f>
        <v>40.645833333333336</v>
      </c>
      <c r="P54" s="73">
        <v>48</v>
      </c>
      <c r="Q54" s="73">
        <v>1951</v>
      </c>
      <c r="R54" s="62"/>
      <c r="S54" s="62"/>
    </row>
    <row r="55" spans="1:19" ht="15" customHeight="1" x14ac:dyDescent="0.25">
      <c r="A55" s="111"/>
      <c r="B55" s="149" t="s">
        <v>69</v>
      </c>
      <c r="C55" s="150"/>
      <c r="D55" s="151"/>
      <c r="E55" s="16" t="s">
        <v>94</v>
      </c>
      <c r="F55" s="11" t="s">
        <v>70</v>
      </c>
      <c r="G55" s="11">
        <v>80</v>
      </c>
      <c r="H55" s="11">
        <v>4</v>
      </c>
      <c r="I55" s="15">
        <f>+H55*G55</f>
        <v>320</v>
      </c>
      <c r="J55" s="47"/>
      <c r="K55" s="111"/>
      <c r="L55" s="149"/>
      <c r="M55" s="150"/>
      <c r="N55" s="151"/>
      <c r="O55" s="73"/>
      <c r="P55" s="73"/>
      <c r="Q55" s="73"/>
      <c r="R55" s="62"/>
      <c r="S55" s="62"/>
    </row>
    <row r="56" spans="1:19" ht="15" customHeight="1" x14ac:dyDescent="0.25">
      <c r="A56" s="111"/>
      <c r="B56" s="149" t="s">
        <v>73</v>
      </c>
      <c r="C56" s="150"/>
      <c r="D56" s="151"/>
      <c r="E56" s="16" t="s">
        <v>94</v>
      </c>
      <c r="F56" s="11" t="s">
        <v>74</v>
      </c>
      <c r="G56" s="11">
        <v>45</v>
      </c>
      <c r="H56" s="11">
        <v>2</v>
      </c>
      <c r="I56" s="15">
        <f>+H56*G56</f>
        <v>90</v>
      </c>
      <c r="J56" s="47"/>
      <c r="K56" s="111"/>
      <c r="L56" s="149"/>
      <c r="M56" s="150"/>
      <c r="N56" s="151"/>
      <c r="O56" s="73"/>
      <c r="P56" s="73"/>
      <c r="Q56" s="73"/>
      <c r="R56" s="62"/>
      <c r="S56" s="62"/>
    </row>
    <row r="57" spans="1:19" ht="15" customHeight="1" x14ac:dyDescent="0.25">
      <c r="A57" s="111"/>
      <c r="B57" s="149" t="s">
        <v>75</v>
      </c>
      <c r="C57" s="150"/>
      <c r="D57" s="151"/>
      <c r="E57" s="16"/>
      <c r="F57" s="11"/>
      <c r="G57" s="11">
        <v>20</v>
      </c>
      <c r="H57" s="11">
        <v>3</v>
      </c>
      <c r="I57" s="15">
        <f t="shared" ref="I57:I62" si="0">+H57*G57</f>
        <v>60</v>
      </c>
      <c r="J57" s="47"/>
      <c r="K57" s="111"/>
      <c r="L57" s="149"/>
      <c r="M57" s="150"/>
      <c r="N57" s="151"/>
      <c r="O57" s="73"/>
      <c r="P57" s="73"/>
      <c r="Q57" s="73"/>
      <c r="R57" s="62"/>
      <c r="S57" s="62"/>
    </row>
    <row r="58" spans="1:19" ht="15" customHeight="1" x14ac:dyDescent="0.25">
      <c r="A58" s="111"/>
      <c r="B58" s="149" t="s">
        <v>76</v>
      </c>
      <c r="C58" s="150"/>
      <c r="D58" s="151"/>
      <c r="E58" s="16"/>
      <c r="F58" s="11"/>
      <c r="G58" s="11">
        <v>20</v>
      </c>
      <c r="H58" s="11">
        <v>3</v>
      </c>
      <c r="I58" s="15">
        <f t="shared" si="0"/>
        <v>60</v>
      </c>
      <c r="J58" s="47"/>
      <c r="K58" s="111"/>
      <c r="L58" s="149"/>
      <c r="M58" s="150"/>
      <c r="N58" s="151"/>
      <c r="O58" s="73"/>
      <c r="P58" s="73"/>
      <c r="Q58" s="73"/>
      <c r="R58" s="62"/>
      <c r="S58" s="62"/>
    </row>
    <row r="59" spans="1:19" ht="15" customHeight="1" x14ac:dyDescent="0.25">
      <c r="A59" s="111"/>
      <c r="B59" s="149" t="s">
        <v>77</v>
      </c>
      <c r="C59" s="150"/>
      <c r="D59" s="151"/>
      <c r="E59" s="16"/>
      <c r="F59" s="11"/>
      <c r="G59" s="11">
        <v>8</v>
      </c>
      <c r="H59" s="11">
        <v>3</v>
      </c>
      <c r="I59" s="15">
        <f t="shared" si="0"/>
        <v>24</v>
      </c>
      <c r="J59" s="47"/>
      <c r="K59" s="111"/>
      <c r="L59" s="149"/>
      <c r="M59" s="150"/>
      <c r="N59" s="151"/>
      <c r="O59" s="73"/>
      <c r="P59" s="73"/>
      <c r="Q59" s="73"/>
      <c r="R59" s="62"/>
      <c r="S59" s="62"/>
    </row>
    <row r="60" spans="1:19" ht="15" customHeight="1" x14ac:dyDescent="0.25">
      <c r="A60" s="111"/>
      <c r="B60" s="149" t="s">
        <v>78</v>
      </c>
      <c r="C60" s="150"/>
      <c r="D60" s="151"/>
      <c r="E60" s="16"/>
      <c r="F60" s="11"/>
      <c r="G60" s="11">
        <v>15</v>
      </c>
      <c r="H60" s="11">
        <v>1</v>
      </c>
      <c r="I60" s="15">
        <f t="shared" si="0"/>
        <v>15</v>
      </c>
      <c r="J60" s="47"/>
      <c r="K60" s="111"/>
      <c r="L60" s="149"/>
      <c r="M60" s="150"/>
      <c r="N60" s="151"/>
      <c r="O60" s="73"/>
      <c r="P60" s="73"/>
      <c r="Q60" s="73"/>
      <c r="R60" s="62"/>
      <c r="S60" s="62"/>
    </row>
    <row r="61" spans="1:19" ht="15" customHeight="1" x14ac:dyDescent="0.25">
      <c r="A61" s="111"/>
      <c r="B61" s="149" t="s">
        <v>95</v>
      </c>
      <c r="C61" s="150"/>
      <c r="D61" s="151"/>
      <c r="E61" s="16"/>
      <c r="F61" s="11"/>
      <c r="G61" s="11">
        <v>20</v>
      </c>
      <c r="H61" s="11">
        <v>1</v>
      </c>
      <c r="I61" s="15">
        <f t="shared" si="0"/>
        <v>20</v>
      </c>
      <c r="J61" s="47"/>
      <c r="K61" s="111"/>
      <c r="L61" s="149"/>
      <c r="M61" s="150"/>
      <c r="N61" s="151"/>
      <c r="O61" s="73"/>
      <c r="P61" s="73"/>
      <c r="Q61" s="73"/>
      <c r="R61" s="62"/>
      <c r="S61" s="62"/>
    </row>
    <row r="62" spans="1:19" ht="15" customHeight="1" x14ac:dyDescent="0.25">
      <c r="A62" s="111"/>
      <c r="B62" s="149" t="s">
        <v>80</v>
      </c>
      <c r="C62" s="150"/>
      <c r="D62" s="151"/>
      <c r="E62" s="16"/>
      <c r="F62" s="11"/>
      <c r="G62" s="11">
        <v>22</v>
      </c>
      <c r="H62" s="11">
        <v>1</v>
      </c>
      <c r="I62" s="15">
        <f t="shared" si="0"/>
        <v>22</v>
      </c>
      <c r="J62" s="47"/>
      <c r="K62" s="111"/>
      <c r="L62" s="149"/>
      <c r="M62" s="150"/>
      <c r="N62" s="151"/>
      <c r="O62" s="73"/>
      <c r="P62" s="73"/>
      <c r="Q62" s="73"/>
      <c r="R62" s="62"/>
      <c r="S62" s="62"/>
    </row>
    <row r="63" spans="1:19" ht="15" customHeight="1" x14ac:dyDescent="0.25">
      <c r="A63" s="112"/>
      <c r="B63" s="99" t="s">
        <v>56</v>
      </c>
      <c r="C63" s="100"/>
      <c r="D63" s="101"/>
      <c r="E63" s="14"/>
      <c r="F63" s="11"/>
      <c r="G63" s="34">
        <v>400</v>
      </c>
      <c r="H63" s="34"/>
      <c r="I63" s="15">
        <v>400</v>
      </c>
      <c r="J63" s="47"/>
      <c r="K63" s="88"/>
      <c r="L63" s="70"/>
      <c r="M63" s="70"/>
      <c r="N63" s="72"/>
      <c r="O63" s="73"/>
      <c r="P63" s="73"/>
      <c r="Q63" s="73"/>
      <c r="R63" s="62"/>
      <c r="S63" s="62"/>
    </row>
    <row r="64" spans="1:19" ht="15" customHeight="1" x14ac:dyDescent="0.25">
      <c r="A64" s="112"/>
      <c r="B64" s="170" t="s">
        <v>57</v>
      </c>
      <c r="C64" s="171"/>
      <c r="D64" s="172"/>
      <c r="E64" s="14"/>
      <c r="F64" s="11"/>
      <c r="G64" s="11">
        <v>100</v>
      </c>
      <c r="H64" s="11"/>
      <c r="I64" s="15">
        <v>100</v>
      </c>
      <c r="J64" s="48"/>
      <c r="K64" s="88"/>
      <c r="L64" s="70"/>
      <c r="M64" s="70"/>
      <c r="N64" s="72"/>
      <c r="O64" s="73"/>
      <c r="P64" s="73"/>
      <c r="Q64" s="73"/>
      <c r="R64" s="62"/>
      <c r="S64" s="62"/>
    </row>
    <row r="65" spans="1:19" ht="15" customHeight="1" x14ac:dyDescent="0.25">
      <c r="A65" s="112"/>
      <c r="B65" s="176"/>
      <c r="C65" s="177"/>
      <c r="D65" s="178"/>
      <c r="E65" s="16"/>
      <c r="F65" s="11"/>
      <c r="G65" s="34"/>
      <c r="H65" s="39" t="s">
        <v>29</v>
      </c>
      <c r="I65" s="40">
        <f>+I54+I55+I56+I57+I58+I59+I60+I61+I62+I63+I64</f>
        <v>1951</v>
      </c>
      <c r="J65" s="47"/>
      <c r="K65" s="88"/>
      <c r="L65" s="70"/>
      <c r="M65" s="70"/>
      <c r="N65" s="72"/>
      <c r="O65" s="73"/>
      <c r="P65" s="73"/>
      <c r="Q65" s="73"/>
      <c r="R65" s="62"/>
      <c r="S65" s="62"/>
    </row>
    <row r="66" spans="1:19" ht="15" customHeight="1" x14ac:dyDescent="0.25">
      <c r="A66" s="111">
        <v>10</v>
      </c>
      <c r="B66" s="173" t="s">
        <v>67</v>
      </c>
      <c r="C66" s="174"/>
      <c r="D66" s="175"/>
      <c r="E66" s="10"/>
      <c r="F66" s="11"/>
      <c r="G66" s="11"/>
      <c r="H66" s="39"/>
      <c r="I66" s="40"/>
      <c r="J66" s="48"/>
      <c r="K66" s="111">
        <v>10</v>
      </c>
      <c r="L66" s="173" t="s">
        <v>67</v>
      </c>
      <c r="M66" s="174"/>
      <c r="N66" s="175"/>
      <c r="O66" s="10"/>
      <c r="P66" s="11"/>
      <c r="Q66" s="11"/>
      <c r="R66" s="39"/>
      <c r="S66" s="40"/>
    </row>
    <row r="67" spans="1:19" ht="15" customHeight="1" x14ac:dyDescent="0.25">
      <c r="A67" s="111"/>
      <c r="B67" s="115"/>
      <c r="C67" s="117"/>
      <c r="D67" s="118"/>
      <c r="E67" s="10"/>
      <c r="F67" s="11"/>
      <c r="G67" s="11"/>
      <c r="H67" s="39"/>
      <c r="I67" s="40"/>
      <c r="J67" s="48"/>
      <c r="K67" s="119"/>
      <c r="L67" s="120"/>
      <c r="M67" s="121"/>
      <c r="N67" s="122"/>
      <c r="O67" s="123"/>
      <c r="P67" s="124"/>
      <c r="Q67" s="124"/>
      <c r="R67" s="125"/>
      <c r="S67" s="48"/>
    </row>
    <row r="68" spans="1:19" ht="15" customHeight="1" x14ac:dyDescent="0.25">
      <c r="A68" s="111"/>
      <c r="B68" s="116" t="s">
        <v>56</v>
      </c>
      <c r="C68" s="117"/>
      <c r="D68" s="118"/>
      <c r="E68" s="10"/>
      <c r="F68" s="11"/>
      <c r="G68" s="11"/>
      <c r="H68" s="39"/>
      <c r="I68" s="40"/>
      <c r="J68" s="48"/>
      <c r="K68" s="119"/>
      <c r="L68" s="120"/>
      <c r="M68" s="121"/>
      <c r="N68" s="122"/>
      <c r="O68" s="123"/>
      <c r="P68" s="124"/>
      <c r="Q68" s="124"/>
      <c r="R68" s="125"/>
      <c r="S68" s="48"/>
    </row>
    <row r="69" spans="1:19" ht="15" customHeight="1" x14ac:dyDescent="0.25">
      <c r="A69" s="111"/>
      <c r="B69" s="116" t="s">
        <v>57</v>
      </c>
      <c r="C69" s="117"/>
      <c r="D69" s="118"/>
      <c r="E69" s="10"/>
      <c r="F69" s="11"/>
      <c r="G69" s="11"/>
      <c r="H69" s="39"/>
      <c r="I69" s="40"/>
      <c r="J69" s="48"/>
      <c r="K69" s="119"/>
      <c r="L69" s="120"/>
      <c r="M69" s="121"/>
      <c r="N69" s="122"/>
      <c r="O69" s="123"/>
      <c r="P69" s="124"/>
      <c r="Q69" s="124"/>
      <c r="R69" s="125"/>
      <c r="S69" s="48"/>
    </row>
    <row r="70" spans="1:19" ht="15" customHeight="1" x14ac:dyDescent="0.25">
      <c r="A70" s="112"/>
      <c r="B70" s="176"/>
      <c r="C70" s="177"/>
      <c r="D70" s="178"/>
      <c r="E70" s="10"/>
      <c r="F70" s="11"/>
      <c r="G70" s="11"/>
      <c r="H70" s="39" t="s">
        <v>29</v>
      </c>
      <c r="I70" s="40">
        <f>+I69+I67</f>
        <v>0</v>
      </c>
      <c r="J70" s="47"/>
      <c r="K70" s="90"/>
      <c r="L70" s="90"/>
      <c r="M70" s="90"/>
      <c r="N70" s="95"/>
      <c r="O70" s="96"/>
      <c r="P70" s="96"/>
      <c r="Q70" s="96"/>
      <c r="R70" s="62"/>
      <c r="S70" s="62"/>
    </row>
    <row r="71" spans="1:19" ht="15" customHeight="1" x14ac:dyDescent="0.25">
      <c r="A71" s="111">
        <v>11</v>
      </c>
      <c r="B71" s="173" t="s">
        <v>46</v>
      </c>
      <c r="C71" s="174"/>
      <c r="D71" s="175"/>
      <c r="E71" s="10"/>
      <c r="F71" s="11"/>
      <c r="G71" s="34"/>
      <c r="H71" s="11"/>
      <c r="I71" s="91"/>
      <c r="J71" s="12"/>
      <c r="K71" s="111">
        <v>11</v>
      </c>
      <c r="L71" s="173" t="s">
        <v>46</v>
      </c>
      <c r="M71" s="174"/>
      <c r="N71" s="175"/>
      <c r="O71" s="10"/>
      <c r="P71" s="11"/>
      <c r="Q71" s="34"/>
      <c r="R71" s="11"/>
      <c r="S71" s="91"/>
    </row>
    <row r="72" spans="1:19" ht="27.75" customHeight="1" x14ac:dyDescent="0.25">
      <c r="A72" s="111">
        <v>12</v>
      </c>
      <c r="B72" s="173" t="s">
        <v>47</v>
      </c>
      <c r="C72" s="174"/>
      <c r="D72" s="175"/>
      <c r="E72" s="87"/>
      <c r="F72" s="17"/>
      <c r="G72" s="34"/>
      <c r="H72" s="17"/>
      <c r="I72" s="92"/>
      <c r="J72" s="97"/>
      <c r="K72" s="111">
        <v>12</v>
      </c>
      <c r="L72" s="173" t="s">
        <v>47</v>
      </c>
      <c r="M72" s="174"/>
      <c r="N72" s="175"/>
      <c r="O72" s="73"/>
      <c r="P72" s="73"/>
      <c r="Q72" s="73"/>
      <c r="R72" s="62"/>
      <c r="S72" s="62"/>
    </row>
    <row r="73" spans="1:19" ht="25.5" customHeight="1" x14ac:dyDescent="0.25">
      <c r="A73" s="114"/>
      <c r="B73" s="170"/>
      <c r="C73" s="171"/>
      <c r="D73" s="172"/>
      <c r="E73" s="87"/>
      <c r="F73" s="17"/>
      <c r="G73" s="34"/>
      <c r="H73" s="17"/>
      <c r="I73" s="92"/>
      <c r="J73" s="97"/>
      <c r="K73" s="114"/>
      <c r="L73" s="170"/>
      <c r="M73" s="171"/>
      <c r="N73" s="172"/>
      <c r="O73" s="73"/>
      <c r="P73" s="73"/>
      <c r="Q73" s="73"/>
      <c r="R73" s="62"/>
      <c r="S73" s="62"/>
    </row>
    <row r="74" spans="1:19" ht="26.25" customHeight="1" x14ac:dyDescent="0.25">
      <c r="A74" s="111">
        <v>13</v>
      </c>
      <c r="B74" s="173" t="s">
        <v>48</v>
      </c>
      <c r="C74" s="174"/>
      <c r="D74" s="175"/>
      <c r="E74" s="87"/>
      <c r="F74" s="17"/>
      <c r="G74" s="34"/>
      <c r="H74" s="11"/>
      <c r="I74" s="92"/>
      <c r="J74" s="97"/>
      <c r="K74" s="111">
        <v>13</v>
      </c>
      <c r="L74" s="173" t="s">
        <v>48</v>
      </c>
      <c r="M74" s="174"/>
      <c r="N74" s="175"/>
      <c r="O74" s="73"/>
      <c r="P74" s="73"/>
      <c r="Q74" s="73"/>
      <c r="R74" s="62"/>
      <c r="S74" s="62"/>
    </row>
    <row r="75" spans="1:19" ht="27.75" customHeight="1" x14ac:dyDescent="0.25">
      <c r="A75" s="111">
        <v>14</v>
      </c>
      <c r="B75" s="129" t="s">
        <v>49</v>
      </c>
      <c r="C75" s="117"/>
      <c r="D75" s="118"/>
      <c r="E75" s="87"/>
      <c r="F75" s="17"/>
      <c r="G75" s="34"/>
      <c r="H75" s="11"/>
      <c r="I75" s="92"/>
      <c r="J75" s="97"/>
      <c r="K75" s="111">
        <v>14</v>
      </c>
      <c r="L75" s="129" t="s">
        <v>49</v>
      </c>
      <c r="M75" s="130"/>
      <c r="N75" s="131"/>
      <c r="O75" s="73"/>
      <c r="P75" s="73"/>
      <c r="Q75" s="73"/>
      <c r="R75" s="62"/>
      <c r="S75" s="62"/>
    </row>
    <row r="76" spans="1:19" ht="15" customHeight="1" x14ac:dyDescent="0.25">
      <c r="A76" s="111">
        <v>15</v>
      </c>
      <c r="B76" s="173" t="s">
        <v>50</v>
      </c>
      <c r="C76" s="174"/>
      <c r="D76" s="175"/>
      <c r="E76" s="87"/>
      <c r="F76" s="17"/>
      <c r="G76" s="34"/>
      <c r="H76" s="11"/>
      <c r="I76" s="92"/>
      <c r="J76" s="97"/>
      <c r="K76" s="111">
        <v>15</v>
      </c>
      <c r="L76" s="173" t="s">
        <v>50</v>
      </c>
      <c r="M76" s="174"/>
      <c r="N76" s="175"/>
      <c r="O76" s="73"/>
      <c r="P76" s="73"/>
      <c r="Q76" s="73"/>
      <c r="R76" s="62"/>
      <c r="S76" s="62"/>
    </row>
    <row r="77" spans="1:19" ht="23.25" customHeight="1" x14ac:dyDescent="0.25">
      <c r="A77" s="111">
        <v>16</v>
      </c>
      <c r="B77" s="173" t="s">
        <v>51</v>
      </c>
      <c r="C77" s="174"/>
      <c r="D77" s="175"/>
      <c r="E77" s="87"/>
      <c r="F77" s="17"/>
      <c r="G77" s="11"/>
      <c r="H77" s="11"/>
      <c r="I77" s="92"/>
      <c r="J77" s="97"/>
      <c r="K77" s="111">
        <v>16</v>
      </c>
      <c r="L77" s="173" t="s">
        <v>51</v>
      </c>
      <c r="M77" s="174"/>
      <c r="N77" s="175"/>
      <c r="O77" s="73"/>
      <c r="P77" s="73"/>
      <c r="Q77" s="73"/>
      <c r="R77" s="62"/>
      <c r="S77" s="62"/>
    </row>
    <row r="78" spans="1:19" ht="23.25" customHeight="1" x14ac:dyDescent="0.25">
      <c r="A78" s="111">
        <v>17</v>
      </c>
      <c r="B78" s="129" t="s">
        <v>52</v>
      </c>
      <c r="C78" s="117"/>
      <c r="D78" s="118"/>
      <c r="E78" s="87"/>
      <c r="F78" s="17"/>
      <c r="G78" s="11"/>
      <c r="H78" s="11"/>
      <c r="I78" s="92"/>
      <c r="J78" s="97"/>
      <c r="K78" s="111">
        <v>17</v>
      </c>
      <c r="L78" s="129" t="s">
        <v>52</v>
      </c>
      <c r="M78" s="130"/>
      <c r="N78" s="131"/>
      <c r="O78" s="73"/>
      <c r="P78" s="73"/>
      <c r="Q78" s="73"/>
      <c r="R78" s="62"/>
      <c r="S78" s="62"/>
    </row>
    <row r="79" spans="1:19" ht="23.25" customHeight="1" x14ac:dyDescent="0.25">
      <c r="A79" s="111"/>
      <c r="B79" s="149" t="s">
        <v>86</v>
      </c>
      <c r="C79" s="150"/>
      <c r="D79" s="151"/>
      <c r="E79" s="87" t="s">
        <v>36</v>
      </c>
      <c r="F79" s="17" t="s">
        <v>65</v>
      </c>
      <c r="G79" s="11">
        <v>5</v>
      </c>
      <c r="H79" s="11">
        <v>20</v>
      </c>
      <c r="I79" s="92">
        <f>+H79*G79</f>
        <v>100</v>
      </c>
      <c r="J79" s="97"/>
      <c r="K79" s="111"/>
      <c r="L79" s="149"/>
      <c r="M79" s="150"/>
      <c r="N79" s="151"/>
      <c r="O79" s="156">
        <f>+Q79/P79</f>
        <v>13.026315789473685</v>
      </c>
      <c r="P79" s="156">
        <v>38</v>
      </c>
      <c r="Q79" s="73">
        <v>495</v>
      </c>
      <c r="R79" s="62"/>
      <c r="S79" s="62"/>
    </row>
    <row r="80" spans="1:19" ht="23.25" customHeight="1" x14ac:dyDescent="0.25">
      <c r="A80" s="111"/>
      <c r="B80" s="149" t="s">
        <v>81</v>
      </c>
      <c r="C80" s="150"/>
      <c r="D80" s="151"/>
      <c r="E80" s="87"/>
      <c r="F80" s="17" t="s">
        <v>96</v>
      </c>
      <c r="G80" s="11">
        <v>30</v>
      </c>
      <c r="H80" s="11">
        <v>4</v>
      </c>
      <c r="I80" s="92">
        <f t="shared" ref="I80:I82" si="1">+H80*G80</f>
        <v>120</v>
      </c>
      <c r="J80" s="97"/>
      <c r="K80" s="111"/>
      <c r="L80" s="149"/>
      <c r="M80" s="150"/>
      <c r="N80" s="151"/>
      <c r="O80" s="73"/>
      <c r="P80" s="73"/>
      <c r="Q80" s="73"/>
      <c r="R80" s="62"/>
      <c r="S80" s="62"/>
    </row>
    <row r="81" spans="1:19" ht="23.25" customHeight="1" x14ac:dyDescent="0.25">
      <c r="A81" s="111"/>
      <c r="B81" s="149" t="s">
        <v>83</v>
      </c>
      <c r="C81" s="150"/>
      <c r="D81" s="151"/>
      <c r="E81" s="87"/>
      <c r="F81" s="17" t="s">
        <v>96</v>
      </c>
      <c r="G81" s="11">
        <v>16</v>
      </c>
      <c r="H81" s="11">
        <v>10</v>
      </c>
      <c r="I81" s="92">
        <f t="shared" si="1"/>
        <v>160</v>
      </c>
      <c r="J81" s="97"/>
      <c r="K81" s="111"/>
      <c r="L81" s="149"/>
      <c r="M81" s="150"/>
      <c r="N81" s="151"/>
      <c r="O81" s="73"/>
      <c r="P81" s="73"/>
      <c r="Q81" s="73"/>
      <c r="R81" s="62"/>
      <c r="S81" s="62"/>
    </row>
    <row r="82" spans="1:19" ht="23.25" customHeight="1" x14ac:dyDescent="0.25">
      <c r="A82" s="111"/>
      <c r="B82" s="149" t="s">
        <v>84</v>
      </c>
      <c r="C82" s="150"/>
      <c r="D82" s="151"/>
      <c r="E82" s="87"/>
      <c r="F82" s="17" t="s">
        <v>85</v>
      </c>
      <c r="G82" s="11">
        <v>20</v>
      </c>
      <c r="H82" s="11">
        <v>3</v>
      </c>
      <c r="I82" s="92">
        <f t="shared" si="1"/>
        <v>60</v>
      </c>
      <c r="J82" s="97"/>
      <c r="K82" s="111"/>
      <c r="L82" s="149"/>
      <c r="M82" s="150"/>
      <c r="N82" s="151"/>
      <c r="O82" s="73"/>
      <c r="P82" s="73"/>
      <c r="Q82" s="73"/>
      <c r="R82" s="62"/>
      <c r="S82" s="62"/>
    </row>
    <row r="83" spans="1:19" ht="23.25" customHeight="1" x14ac:dyDescent="0.25">
      <c r="A83" s="111"/>
      <c r="B83" s="149" t="s">
        <v>97</v>
      </c>
      <c r="C83" s="150"/>
      <c r="D83" s="151"/>
      <c r="E83" s="87"/>
      <c r="F83" s="17"/>
      <c r="G83" s="11">
        <v>55</v>
      </c>
      <c r="H83" s="11">
        <v>1</v>
      </c>
      <c r="I83" s="92">
        <v>55</v>
      </c>
      <c r="J83" s="97"/>
      <c r="K83" s="111"/>
      <c r="L83" s="149"/>
      <c r="M83" s="150"/>
      <c r="N83" s="151"/>
      <c r="O83" s="73"/>
      <c r="P83" s="73"/>
      <c r="Q83" s="73"/>
      <c r="R83" s="62"/>
      <c r="S83" s="62"/>
    </row>
    <row r="84" spans="1:19" ht="23.25" customHeight="1" x14ac:dyDescent="0.25">
      <c r="A84" s="111"/>
      <c r="B84" s="149"/>
      <c r="C84" s="150"/>
      <c r="D84" s="151"/>
      <c r="E84" s="87"/>
      <c r="F84" s="17"/>
      <c r="G84" s="11"/>
      <c r="H84" s="11"/>
      <c r="I84" s="92">
        <f>+I83+I82+I81+I80+I79</f>
        <v>495</v>
      </c>
      <c r="J84" s="97"/>
      <c r="K84" s="111"/>
      <c r="L84" s="149"/>
      <c r="M84" s="150"/>
      <c r="N84" s="151"/>
      <c r="O84" s="73"/>
      <c r="P84" s="73"/>
      <c r="Q84" s="73"/>
      <c r="R84" s="62"/>
      <c r="S84" s="62"/>
    </row>
    <row r="85" spans="1:19" ht="23.25" customHeight="1" x14ac:dyDescent="0.25">
      <c r="A85" s="111">
        <v>18</v>
      </c>
      <c r="B85" s="129" t="s">
        <v>53</v>
      </c>
      <c r="C85" s="117"/>
      <c r="D85" s="118"/>
      <c r="E85" s="87"/>
      <c r="F85" s="17"/>
      <c r="G85" s="11"/>
      <c r="H85" s="11"/>
      <c r="I85" s="92"/>
      <c r="J85" s="97"/>
      <c r="K85" s="111">
        <v>18</v>
      </c>
      <c r="L85" s="129" t="s">
        <v>53</v>
      </c>
      <c r="M85" s="130"/>
      <c r="N85" s="131"/>
      <c r="O85" s="73"/>
      <c r="P85" s="73"/>
      <c r="Q85" s="73"/>
      <c r="R85" s="62"/>
      <c r="S85" s="62"/>
    </row>
    <row r="86" spans="1:19" ht="23.25" customHeight="1" x14ac:dyDescent="0.25">
      <c r="A86" s="111">
        <v>19</v>
      </c>
      <c r="B86" s="129" t="s">
        <v>5</v>
      </c>
      <c r="C86" s="117"/>
      <c r="D86" s="118"/>
      <c r="E86" s="87"/>
      <c r="F86" s="17"/>
      <c r="G86" s="11"/>
      <c r="H86" s="11"/>
      <c r="I86" s="92"/>
      <c r="J86" s="97"/>
      <c r="K86" s="111">
        <v>19</v>
      </c>
      <c r="L86" s="129" t="s">
        <v>5</v>
      </c>
      <c r="M86" s="130"/>
      <c r="N86" s="131"/>
      <c r="O86" s="73"/>
      <c r="P86" s="73"/>
      <c r="Q86" s="73"/>
      <c r="R86" s="62"/>
      <c r="S86" s="62"/>
    </row>
    <row r="87" spans="1:19" ht="15" customHeight="1" x14ac:dyDescent="0.2">
      <c r="A87" s="13"/>
      <c r="B87" s="196"/>
      <c r="C87" s="197"/>
      <c r="D87" s="198"/>
      <c r="E87" s="14"/>
      <c r="F87" s="17"/>
      <c r="G87" s="17"/>
      <c r="H87" s="39" t="s">
        <v>29</v>
      </c>
      <c r="I87" s="93">
        <v>0</v>
      </c>
      <c r="J87" s="97"/>
      <c r="K87" s="70"/>
      <c r="L87" s="70"/>
      <c r="M87" s="70"/>
      <c r="N87" s="72"/>
      <c r="O87" s="73"/>
      <c r="P87" s="73"/>
      <c r="Q87" s="73"/>
    </row>
    <row r="88" spans="1:19" ht="15" customHeight="1" x14ac:dyDescent="0.2">
      <c r="A88" s="21"/>
      <c r="B88" s="60"/>
      <c r="C88" s="60"/>
      <c r="D88" s="60"/>
      <c r="E88" s="61"/>
      <c r="F88" s="19"/>
      <c r="G88" s="19"/>
      <c r="H88" s="77"/>
      <c r="I88" s="94"/>
      <c r="J88" s="97"/>
      <c r="K88" s="70"/>
      <c r="L88" s="70"/>
      <c r="M88" s="70"/>
      <c r="N88" s="72"/>
      <c r="O88" s="73"/>
      <c r="P88" s="73"/>
      <c r="Q88" s="73"/>
    </row>
    <row r="89" spans="1:19" ht="39.950000000000003" customHeight="1" x14ac:dyDescent="0.2">
      <c r="A89" s="191" t="s">
        <v>20</v>
      </c>
      <c r="B89" s="192"/>
      <c r="C89" s="192"/>
      <c r="D89" s="192"/>
      <c r="E89" s="18"/>
      <c r="F89" s="19"/>
      <c r="G89" s="19"/>
      <c r="H89" s="19"/>
      <c r="I89" s="20"/>
      <c r="J89" s="50"/>
      <c r="K89" s="66"/>
      <c r="L89" s="66"/>
      <c r="M89" s="66"/>
      <c r="N89" s="75"/>
      <c r="O89" s="69"/>
      <c r="P89" s="69"/>
      <c r="Q89" s="69"/>
    </row>
    <row r="90" spans="1:19" ht="15" customHeight="1" x14ac:dyDescent="0.2">
      <c r="A90" s="21"/>
      <c r="B90" s="18"/>
      <c r="C90" s="18"/>
      <c r="D90" s="18"/>
      <c r="E90" s="18"/>
      <c r="F90" s="19"/>
      <c r="G90" s="19"/>
      <c r="H90" s="19"/>
      <c r="I90" s="20"/>
      <c r="J90" s="50"/>
    </row>
    <row r="91" spans="1:19" ht="15" customHeight="1" x14ac:dyDescent="0.2">
      <c r="A91" s="22" t="s">
        <v>21</v>
      </c>
      <c r="B91" s="179"/>
      <c r="C91" s="179"/>
      <c r="D91" s="179"/>
      <c r="E91" s="179"/>
      <c r="F91" s="179"/>
      <c r="G91" s="179"/>
      <c r="H91" s="180"/>
      <c r="I91" s="15"/>
      <c r="J91" s="47"/>
    </row>
    <row r="92" spans="1:19" ht="18.95" customHeight="1" x14ac:dyDescent="0.2">
      <c r="A92" s="160" t="s">
        <v>8</v>
      </c>
      <c r="B92" s="161"/>
      <c r="C92" s="161"/>
      <c r="D92" s="161"/>
      <c r="E92" s="161"/>
      <c r="F92" s="161"/>
      <c r="G92" s="161"/>
      <c r="H92" s="161"/>
      <c r="I92" s="23"/>
      <c r="J92" s="98"/>
    </row>
    <row r="93" spans="1:19" ht="18.95" customHeight="1" x14ac:dyDescent="0.2">
      <c r="A93" s="160" t="s">
        <v>2</v>
      </c>
      <c r="B93" s="161"/>
      <c r="C93" s="161"/>
      <c r="D93" s="161"/>
      <c r="E93" s="161"/>
      <c r="F93" s="161"/>
      <c r="G93" s="161"/>
      <c r="H93" s="161"/>
      <c r="I93" s="23"/>
      <c r="J93" s="51"/>
    </row>
    <row r="94" spans="1:19" ht="18.95" customHeight="1" x14ac:dyDescent="0.2">
      <c r="A94" s="165" t="s">
        <v>7</v>
      </c>
      <c r="B94" s="166"/>
      <c r="C94" s="166"/>
      <c r="D94" s="166"/>
      <c r="E94" s="166"/>
      <c r="F94" s="166"/>
      <c r="G94" s="166"/>
      <c r="H94" s="166"/>
      <c r="I94" s="23"/>
      <c r="J94" s="51" t="s">
        <v>31</v>
      </c>
    </row>
    <row r="95" spans="1:19" ht="18.95" customHeight="1" x14ac:dyDescent="0.2">
      <c r="A95" s="167" t="s">
        <v>22</v>
      </c>
      <c r="B95" s="168"/>
      <c r="C95" s="168"/>
      <c r="D95" s="168"/>
      <c r="E95" s="168"/>
      <c r="F95" s="168"/>
      <c r="G95" s="168"/>
      <c r="H95" s="168"/>
      <c r="I95" s="169"/>
      <c r="J95" s="52"/>
    </row>
    <row r="96" spans="1:19" x14ac:dyDescent="0.2">
      <c r="A96" s="162" t="s">
        <v>23</v>
      </c>
      <c r="B96" s="163"/>
      <c r="C96" s="163"/>
      <c r="D96" s="163"/>
      <c r="E96" s="163"/>
      <c r="F96" s="163"/>
      <c r="G96" s="163"/>
      <c r="H96" s="163"/>
      <c r="I96" s="164"/>
      <c r="J96" s="53"/>
    </row>
    <row r="97" spans="1:10" ht="15" customHeight="1" x14ac:dyDescent="0.2">
      <c r="A97" s="185"/>
      <c r="B97" s="186"/>
      <c r="C97" s="186"/>
      <c r="D97" s="186"/>
      <c r="E97" s="186"/>
      <c r="F97" s="186"/>
      <c r="G97" s="186"/>
      <c r="H97" s="186"/>
      <c r="I97" s="187"/>
      <c r="J97" s="45"/>
    </row>
    <row r="98" spans="1:10" ht="15" customHeight="1" x14ac:dyDescent="0.2">
      <c r="A98" s="185"/>
      <c r="B98" s="186"/>
      <c r="C98" s="186"/>
      <c r="D98" s="186"/>
      <c r="E98" s="186"/>
      <c r="F98" s="186"/>
      <c r="G98" s="186"/>
      <c r="H98" s="186"/>
      <c r="I98" s="187"/>
      <c r="J98" s="45"/>
    </row>
    <row r="99" spans="1:10" ht="15" customHeight="1" x14ac:dyDescent="0.2">
      <c r="A99" s="188"/>
      <c r="B99" s="189"/>
      <c r="C99" s="189"/>
      <c r="D99" s="189"/>
      <c r="E99" s="189"/>
      <c r="F99" s="189"/>
      <c r="G99" s="189"/>
      <c r="H99" s="189"/>
      <c r="I99" s="190"/>
      <c r="J99" s="45"/>
    </row>
    <row r="100" spans="1:10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54"/>
    </row>
    <row r="101" spans="1:10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24.95" customHeight="1" x14ac:dyDescent="0.2">
      <c r="A111" s="184" t="s">
        <v>24</v>
      </c>
      <c r="B111" s="184"/>
      <c r="C111" s="184"/>
      <c r="D111" s="184"/>
      <c r="E111" s="26"/>
      <c r="F111" s="183" t="s">
        <v>25</v>
      </c>
      <c r="G111" s="183"/>
      <c r="H111" s="183"/>
      <c r="I111" s="183"/>
      <c r="J111" s="55"/>
    </row>
    <row r="112" spans="1:10" x14ac:dyDescent="0.2">
      <c r="A112" s="27"/>
      <c r="B112" s="27"/>
      <c r="C112" s="28"/>
      <c r="D112" s="28"/>
      <c r="E112" s="28"/>
      <c r="F112" s="29"/>
      <c r="G112" s="29"/>
      <c r="H112" s="30"/>
      <c r="I112" s="27"/>
      <c r="J112" s="27"/>
    </row>
    <row r="120" spans="3:7" x14ac:dyDescent="0.2">
      <c r="C120" s="182" t="s">
        <v>25</v>
      </c>
      <c r="D120" s="182"/>
      <c r="E120" s="182"/>
      <c r="F120" s="182"/>
      <c r="G120" s="33"/>
    </row>
  </sheetData>
  <mergeCells count="77">
    <mergeCell ref="L77:N77"/>
    <mergeCell ref="B71:D71"/>
    <mergeCell ref="L71:N71"/>
    <mergeCell ref="B30:D30"/>
    <mergeCell ref="B45:D45"/>
    <mergeCell ref="L76:N76"/>
    <mergeCell ref="L73:N73"/>
    <mergeCell ref="L74:N74"/>
    <mergeCell ref="L53:N53"/>
    <mergeCell ref="L72:N72"/>
    <mergeCell ref="L6:O6"/>
    <mergeCell ref="B10:D10"/>
    <mergeCell ref="B51:D51"/>
    <mergeCell ref="B52:D52"/>
    <mergeCell ref="L33:N33"/>
    <mergeCell ref="L38:N38"/>
    <mergeCell ref="B46:D46"/>
    <mergeCell ref="B50:D50"/>
    <mergeCell ref="B38:D38"/>
    <mergeCell ref="B39:D39"/>
    <mergeCell ref="L66:N66"/>
    <mergeCell ref="B16:D16"/>
    <mergeCell ref="B17:D17"/>
    <mergeCell ref="B27:D27"/>
    <mergeCell ref="R10:S10"/>
    <mergeCell ref="B8:D8"/>
    <mergeCell ref="A7:I7"/>
    <mergeCell ref="L10:N10"/>
    <mergeCell ref="L28:N28"/>
    <mergeCell ref="L16:N16"/>
    <mergeCell ref="E2:I2"/>
    <mergeCell ref="E5:F5"/>
    <mergeCell ref="E6:F6"/>
    <mergeCell ref="E4:F4"/>
    <mergeCell ref="E3:F3"/>
    <mergeCell ref="C3:D3"/>
    <mergeCell ref="C4:D4"/>
    <mergeCell ref="C5:D5"/>
    <mergeCell ref="C6:D6"/>
    <mergeCell ref="H3:I3"/>
    <mergeCell ref="H4:I4"/>
    <mergeCell ref="H6:I6"/>
    <mergeCell ref="H5:I5"/>
    <mergeCell ref="A89:D89"/>
    <mergeCell ref="B66:D66"/>
    <mergeCell ref="B70:D70"/>
    <mergeCell ref="B73:D73"/>
    <mergeCell ref="B40:D40"/>
    <mergeCell ref="B77:D77"/>
    <mergeCell ref="B87:D87"/>
    <mergeCell ref="B74:D74"/>
    <mergeCell ref="B64:D64"/>
    <mergeCell ref="B53:D53"/>
    <mergeCell ref="B72:D72"/>
    <mergeCell ref="B76:D76"/>
    <mergeCell ref="C120:F120"/>
    <mergeCell ref="F111:I111"/>
    <mergeCell ref="A111:D111"/>
    <mergeCell ref="A97:I97"/>
    <mergeCell ref="A98:I98"/>
    <mergeCell ref="A99:I99"/>
    <mergeCell ref="A1:I1"/>
    <mergeCell ref="A92:H92"/>
    <mergeCell ref="A96:I96"/>
    <mergeCell ref="A93:H93"/>
    <mergeCell ref="A94:H94"/>
    <mergeCell ref="A95:I95"/>
    <mergeCell ref="B24:D24"/>
    <mergeCell ref="B29:D29"/>
    <mergeCell ref="B28:D28"/>
    <mergeCell ref="B21:D21"/>
    <mergeCell ref="B33:D33"/>
    <mergeCell ref="B65:D65"/>
    <mergeCell ref="B32:D32"/>
    <mergeCell ref="B42:D42"/>
    <mergeCell ref="B91:H91"/>
    <mergeCell ref="A9:D9"/>
  </mergeCells>
  <conditionalFormatting sqref="H65">
    <cfRule type="top10" dxfId="15" priority="9" percent="1" rank="10"/>
  </conditionalFormatting>
  <conditionalFormatting sqref="H40:H41">
    <cfRule type="top10" dxfId="14" priority="21" percent="1" rank="10"/>
  </conditionalFormatting>
  <conditionalFormatting sqref="H30">
    <cfRule type="top10" dxfId="13" priority="22" percent="1" rank="10"/>
  </conditionalFormatting>
  <conditionalFormatting sqref="H24:H26">
    <cfRule type="top10" dxfId="12" priority="24" percent="1" rank="10"/>
  </conditionalFormatting>
  <conditionalFormatting sqref="H64">
    <cfRule type="top10" dxfId="11" priority="3" percent="1" rank="10"/>
  </conditionalFormatting>
  <conditionalFormatting sqref="H51">
    <cfRule type="top10" dxfId="10" priority="25" percent="1" rank="10"/>
  </conditionalFormatting>
  <conditionalFormatting sqref="H31">
    <cfRule type="top10" dxfId="9" priority="2" percent="1" rank="10"/>
  </conditionalFormatting>
  <conditionalFormatting sqref="H70">
    <cfRule type="top10" dxfId="8" priority="1" percent="1" rank="10"/>
  </conditionalFormatting>
  <pageMargins left="0.59055118110236227" right="0.19685039370078741" top="0.98425196850393704" bottom="0.9842519685039370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workbookViewId="0">
      <selection activeCell="V20" sqref="V20"/>
    </sheetView>
  </sheetViews>
  <sheetFormatPr baseColWidth="10" defaultRowHeight="15" x14ac:dyDescent="0.25"/>
  <cols>
    <col min="4" max="4" width="12.85546875" customWidth="1"/>
    <col min="5" max="5" width="13.85546875" customWidth="1"/>
    <col min="6" max="6" width="11.140625" customWidth="1"/>
    <col min="10" max="10" width="5" customWidth="1"/>
    <col min="11" max="11" width="7.7109375" customWidth="1"/>
    <col min="12" max="12" width="14" customWidth="1"/>
    <col min="13" max="13" width="10.7109375" customWidth="1"/>
    <col min="14" max="14" width="8.140625" customWidth="1"/>
  </cols>
  <sheetData>
    <row r="1" spans="1:20" x14ac:dyDescent="0.25">
      <c r="A1" s="2" t="s">
        <v>10</v>
      </c>
      <c r="B1" s="3"/>
      <c r="C1" s="3"/>
      <c r="D1" s="132"/>
      <c r="E1" s="197"/>
      <c r="F1" s="197"/>
      <c r="G1" s="197"/>
      <c r="H1" s="197"/>
      <c r="I1" s="198"/>
      <c r="J1" s="140"/>
      <c r="K1" s="141"/>
      <c r="L1" s="142"/>
      <c r="M1" s="142"/>
      <c r="N1" s="58"/>
      <c r="O1" s="58"/>
      <c r="P1" s="1"/>
      <c r="Q1" s="31"/>
    </row>
    <row r="2" spans="1:20" x14ac:dyDescent="0.25">
      <c r="A2" s="5" t="s">
        <v>12</v>
      </c>
      <c r="B2" s="6"/>
      <c r="C2" s="199" t="s">
        <v>38</v>
      </c>
      <c r="D2" s="200"/>
      <c r="E2" s="201" t="s">
        <v>11</v>
      </c>
      <c r="F2" s="202"/>
      <c r="G2" s="35"/>
      <c r="H2" s="199"/>
      <c r="I2" s="200"/>
      <c r="J2" s="143"/>
      <c r="K2" s="141"/>
      <c r="L2" s="142"/>
      <c r="M2" s="142"/>
      <c r="N2" s="58"/>
      <c r="O2" s="58"/>
      <c r="P2" s="1"/>
      <c r="Q2" s="31"/>
    </row>
    <row r="3" spans="1:20" x14ac:dyDescent="0.25">
      <c r="A3" s="5" t="s">
        <v>6</v>
      </c>
      <c r="B3" s="6"/>
      <c r="C3" s="199"/>
      <c r="D3" s="200"/>
      <c r="E3" s="201" t="s">
        <v>16</v>
      </c>
      <c r="F3" s="202"/>
      <c r="G3" s="32"/>
      <c r="H3" s="199"/>
      <c r="I3" s="200"/>
      <c r="J3" s="143"/>
      <c r="K3" s="141"/>
      <c r="L3" s="142"/>
      <c r="M3" s="142"/>
      <c r="N3" s="58"/>
      <c r="O3" s="58"/>
      <c r="P3" s="1"/>
      <c r="Q3" s="31"/>
    </row>
    <row r="4" spans="1:20" x14ac:dyDescent="0.25">
      <c r="A4" s="5" t="s">
        <v>13</v>
      </c>
      <c r="B4" s="7"/>
      <c r="C4" s="199"/>
      <c r="D4" s="200"/>
      <c r="E4" s="201" t="s">
        <v>9</v>
      </c>
      <c r="F4" s="202"/>
      <c r="G4" s="32"/>
      <c r="H4" s="199"/>
      <c r="I4" s="200"/>
      <c r="J4" s="43"/>
      <c r="K4" s="1"/>
      <c r="L4" s="58"/>
      <c r="M4" s="58"/>
      <c r="N4" s="58"/>
      <c r="O4" s="58"/>
      <c r="P4" s="1"/>
      <c r="Q4" s="31"/>
    </row>
    <row r="5" spans="1:20" ht="15.75" x14ac:dyDescent="0.25">
      <c r="A5" s="5" t="s">
        <v>14</v>
      </c>
      <c r="B5" s="6"/>
      <c r="C5" s="199"/>
      <c r="D5" s="200"/>
      <c r="E5" s="201" t="s">
        <v>15</v>
      </c>
      <c r="F5" s="202"/>
      <c r="G5" s="32"/>
      <c r="H5" s="199"/>
      <c r="I5" s="200"/>
      <c r="J5" s="43"/>
      <c r="K5" s="62"/>
      <c r="L5" s="209"/>
      <c r="M5" s="209"/>
      <c r="N5" s="209"/>
      <c r="O5" s="209"/>
      <c r="P5" s="62"/>
      <c r="Q5" s="76"/>
    </row>
    <row r="6" spans="1:20" x14ac:dyDescent="0.25">
      <c r="A6" s="208"/>
      <c r="B6" s="208"/>
      <c r="C6" s="208"/>
      <c r="D6" s="208"/>
      <c r="E6" s="208"/>
      <c r="F6" s="208"/>
      <c r="G6" s="208"/>
      <c r="H6" s="208"/>
      <c r="I6" s="208"/>
      <c r="J6" s="44"/>
      <c r="K6" s="62"/>
      <c r="L6" s="63"/>
      <c r="M6" s="63"/>
      <c r="N6" s="64"/>
      <c r="O6" s="64"/>
      <c r="P6" s="62"/>
      <c r="Q6" s="76"/>
    </row>
    <row r="7" spans="1:20" ht="25.5" x14ac:dyDescent="0.25">
      <c r="A7" s="8" t="s">
        <v>0</v>
      </c>
      <c r="B7" s="205" t="s">
        <v>17</v>
      </c>
      <c r="C7" s="206"/>
      <c r="D7" s="207"/>
      <c r="E7" s="8" t="s">
        <v>18</v>
      </c>
      <c r="F7" s="9" t="s">
        <v>27</v>
      </c>
      <c r="G7" s="9" t="s">
        <v>28</v>
      </c>
      <c r="H7" s="8" t="s">
        <v>1</v>
      </c>
      <c r="I7" s="8" t="s">
        <v>19</v>
      </c>
      <c r="J7" s="45"/>
      <c r="K7" s="66"/>
      <c r="L7" s="66"/>
      <c r="M7" s="66"/>
      <c r="N7" s="67"/>
      <c r="O7" s="68"/>
      <c r="P7" s="68"/>
      <c r="Q7" s="69"/>
    </row>
    <row r="8" spans="1:20" ht="25.5" x14ac:dyDescent="0.25">
      <c r="A8" s="160" t="s">
        <v>26</v>
      </c>
      <c r="B8" s="161"/>
      <c r="C8" s="161"/>
      <c r="D8" s="181"/>
      <c r="E8" s="8"/>
      <c r="F8" s="9"/>
      <c r="G8" s="9"/>
      <c r="H8" s="8"/>
      <c r="I8" s="8"/>
      <c r="J8" s="45"/>
      <c r="K8" s="70"/>
      <c r="L8" s="70"/>
      <c r="M8" s="70" t="s">
        <v>33</v>
      </c>
      <c r="N8" s="71" t="s">
        <v>30</v>
      </c>
      <c r="O8" s="56" t="s">
        <v>28</v>
      </c>
      <c r="P8" s="57" t="s">
        <v>1</v>
      </c>
      <c r="Q8" s="57" t="s">
        <v>19</v>
      </c>
    </row>
    <row r="9" spans="1:20" ht="15.75" x14ac:dyDescent="0.25">
      <c r="A9" s="111">
        <v>1</v>
      </c>
      <c r="B9" s="173" t="s">
        <v>39</v>
      </c>
      <c r="C9" s="174"/>
      <c r="D9" s="175"/>
      <c r="E9" s="10"/>
      <c r="F9" s="11"/>
      <c r="G9" s="11"/>
      <c r="H9" s="11"/>
      <c r="I9" s="12"/>
      <c r="J9" s="46"/>
      <c r="K9" s="88">
        <v>1</v>
      </c>
      <c r="L9" s="88" t="s">
        <v>34</v>
      </c>
      <c r="M9" s="70"/>
      <c r="N9" s="71"/>
      <c r="O9" s="59"/>
      <c r="P9" s="59"/>
      <c r="Q9" s="59"/>
    </row>
    <row r="10" spans="1:20" ht="15.75" x14ac:dyDescent="0.25">
      <c r="A10" s="111"/>
      <c r="B10" s="126" t="s">
        <v>54</v>
      </c>
      <c r="C10" s="127"/>
      <c r="D10" s="128"/>
      <c r="E10" s="14" t="s">
        <v>36</v>
      </c>
      <c r="F10" s="11" t="s">
        <v>55</v>
      </c>
      <c r="G10" s="11">
        <v>25</v>
      </c>
      <c r="H10" s="11">
        <v>20</v>
      </c>
      <c r="I10" s="12">
        <f>+G10*H10</f>
        <v>500</v>
      </c>
      <c r="J10" s="46"/>
      <c r="K10" s="88"/>
      <c r="L10" s="144" t="s">
        <v>64</v>
      </c>
      <c r="M10" s="108"/>
      <c r="N10" s="109" t="s">
        <v>65</v>
      </c>
      <c r="O10" s="59">
        <f>+Q10/P10</f>
        <v>33.548387096774192</v>
      </c>
      <c r="P10" s="59">
        <v>31</v>
      </c>
      <c r="Q10" s="59">
        <v>1040</v>
      </c>
    </row>
    <row r="11" spans="1:20" ht="15.75" x14ac:dyDescent="0.25">
      <c r="A11" s="111"/>
      <c r="B11" s="126" t="s">
        <v>61</v>
      </c>
      <c r="C11" s="127"/>
      <c r="D11" s="128"/>
      <c r="E11" s="14" t="s">
        <v>36</v>
      </c>
      <c r="F11" s="11" t="s">
        <v>62</v>
      </c>
      <c r="G11" s="11">
        <v>8</v>
      </c>
      <c r="H11" s="11">
        <v>5</v>
      </c>
      <c r="I11" s="12">
        <f>+G11*H11</f>
        <v>40</v>
      </c>
      <c r="J11" s="46"/>
      <c r="K11" s="88"/>
      <c r="L11" s="107"/>
      <c r="M11" s="108"/>
      <c r="N11" s="109"/>
      <c r="O11" s="59"/>
      <c r="P11" s="59"/>
      <c r="Q11" s="59"/>
    </row>
    <row r="12" spans="1:20" ht="15.75" x14ac:dyDescent="0.25">
      <c r="A12" s="111"/>
      <c r="B12" s="126" t="s">
        <v>56</v>
      </c>
      <c r="C12" s="127"/>
      <c r="D12" s="128"/>
      <c r="E12" s="14" t="s">
        <v>36</v>
      </c>
      <c r="F12" s="11" t="s">
        <v>63</v>
      </c>
      <c r="G12" s="11">
        <v>80</v>
      </c>
      <c r="H12" s="11">
        <v>5</v>
      </c>
      <c r="I12" s="12">
        <f>+G12*H12</f>
        <v>400</v>
      </c>
      <c r="J12" s="46"/>
      <c r="K12" s="88"/>
      <c r="L12" s="107"/>
      <c r="M12" s="108"/>
      <c r="N12" s="109"/>
      <c r="O12" s="59"/>
      <c r="P12" s="59"/>
      <c r="Q12" s="59"/>
    </row>
    <row r="13" spans="1:20" ht="15.75" x14ac:dyDescent="0.25">
      <c r="A13" s="111"/>
      <c r="B13" s="126" t="s">
        <v>57</v>
      </c>
      <c r="C13" s="127"/>
      <c r="D13" s="128"/>
      <c r="E13" s="14"/>
      <c r="F13" s="11"/>
      <c r="G13" s="11">
        <v>100</v>
      </c>
      <c r="H13" s="11">
        <v>1</v>
      </c>
      <c r="I13" s="12">
        <f>+G13*H13</f>
        <v>100</v>
      </c>
      <c r="J13" s="46"/>
      <c r="K13" s="88"/>
      <c r="L13" s="107"/>
      <c r="M13" s="108"/>
      <c r="N13" s="109"/>
      <c r="O13" s="59"/>
      <c r="P13" s="59"/>
      <c r="Q13" s="59"/>
    </row>
    <row r="14" spans="1:20" ht="15.75" x14ac:dyDescent="0.25">
      <c r="A14" s="111"/>
      <c r="B14" s="126"/>
      <c r="C14" s="127"/>
      <c r="D14" s="128"/>
      <c r="E14" s="14"/>
      <c r="F14" s="11"/>
      <c r="G14" s="11"/>
      <c r="H14" s="39" t="s">
        <v>29</v>
      </c>
      <c r="I14" s="12">
        <f>SUM(I10:I13)</f>
        <v>1040</v>
      </c>
      <c r="J14" s="46"/>
      <c r="K14" s="88"/>
      <c r="L14" s="107"/>
      <c r="M14" s="108"/>
      <c r="N14" s="109"/>
      <c r="O14" s="59"/>
      <c r="P14" s="59"/>
      <c r="Q14" s="59"/>
    </row>
    <row r="15" spans="1:20" ht="15.75" x14ac:dyDescent="0.25">
      <c r="A15" s="111">
        <f>SUM(A9)+1</f>
        <v>2</v>
      </c>
      <c r="B15" s="173" t="s">
        <v>3</v>
      </c>
      <c r="C15" s="174"/>
      <c r="D15" s="175"/>
      <c r="E15" s="10"/>
      <c r="F15" s="11"/>
      <c r="G15" s="11"/>
      <c r="H15" s="11"/>
      <c r="I15" s="12"/>
      <c r="J15" s="46"/>
      <c r="K15" s="88">
        <v>2</v>
      </c>
      <c r="L15" s="176" t="s">
        <v>37</v>
      </c>
      <c r="M15" s="177"/>
      <c r="N15" s="178"/>
      <c r="O15" s="59"/>
      <c r="P15" s="59"/>
      <c r="Q15" s="59"/>
    </row>
    <row r="16" spans="1:20" ht="43.5" x14ac:dyDescent="0.25">
      <c r="A16" s="112"/>
      <c r="B16" s="170" t="s">
        <v>68</v>
      </c>
      <c r="C16" s="171"/>
      <c r="D16" s="172"/>
      <c r="E16" s="14" t="s">
        <v>36</v>
      </c>
      <c r="F16" s="11" t="s">
        <v>65</v>
      </c>
      <c r="G16" s="11">
        <v>28</v>
      </c>
      <c r="H16" s="11">
        <v>30</v>
      </c>
      <c r="I16" s="145">
        <f>+G16*H16</f>
        <v>840</v>
      </c>
      <c r="J16" s="48"/>
      <c r="K16" s="88"/>
      <c r="L16" s="87" t="s">
        <v>72</v>
      </c>
      <c r="M16" s="14" t="s">
        <v>36</v>
      </c>
      <c r="N16" s="71" t="s">
        <v>65</v>
      </c>
      <c r="O16" s="59">
        <f>+Q16/P16</f>
        <v>50.833333333333336</v>
      </c>
      <c r="P16" s="59">
        <v>48</v>
      </c>
      <c r="Q16" s="59">
        <v>2440</v>
      </c>
      <c r="T16" s="148"/>
    </row>
    <row r="17" spans="1:22" ht="15.75" x14ac:dyDescent="0.25">
      <c r="A17" s="112"/>
      <c r="B17" s="126" t="s">
        <v>69</v>
      </c>
      <c r="C17" s="127"/>
      <c r="D17" s="128"/>
      <c r="E17" s="14" t="s">
        <v>36</v>
      </c>
      <c r="F17" s="11" t="s">
        <v>70</v>
      </c>
      <c r="G17" s="11">
        <v>80</v>
      </c>
      <c r="H17" s="11">
        <v>5</v>
      </c>
      <c r="I17" s="145">
        <f>+G17*H17</f>
        <v>400</v>
      </c>
      <c r="J17" s="48"/>
      <c r="K17" s="88"/>
      <c r="L17" s="87"/>
      <c r="M17" s="70"/>
      <c r="N17" s="71"/>
      <c r="O17" s="59"/>
      <c r="P17" s="59"/>
      <c r="Q17" s="59"/>
    </row>
    <row r="18" spans="1:22" ht="15.75" x14ac:dyDescent="0.25">
      <c r="A18" s="112"/>
      <c r="B18" s="126" t="s">
        <v>71</v>
      </c>
      <c r="C18" s="127"/>
      <c r="D18" s="128"/>
      <c r="E18" s="14" t="s">
        <v>36</v>
      </c>
      <c r="F18" s="11" t="s">
        <v>70</v>
      </c>
      <c r="G18" s="11">
        <v>100</v>
      </c>
      <c r="H18" s="11">
        <v>2</v>
      </c>
      <c r="I18" s="145">
        <f>+G18*H18</f>
        <v>200</v>
      </c>
      <c r="J18" s="48"/>
      <c r="K18" s="88"/>
      <c r="L18" s="87"/>
      <c r="M18" s="70"/>
      <c r="N18" s="71"/>
      <c r="O18" s="59"/>
      <c r="P18" s="59"/>
      <c r="Q18" s="59"/>
    </row>
    <row r="19" spans="1:22" ht="15.75" x14ac:dyDescent="0.25">
      <c r="A19" s="112"/>
      <c r="B19" s="126" t="s">
        <v>56</v>
      </c>
      <c r="C19" s="127"/>
      <c r="D19" s="128"/>
      <c r="E19" s="14"/>
      <c r="F19" s="11"/>
      <c r="G19" s="11">
        <v>80</v>
      </c>
      <c r="H19" s="11">
        <v>10</v>
      </c>
      <c r="I19" s="145">
        <f>+G19*H19</f>
        <v>800</v>
      </c>
      <c r="J19" s="48"/>
      <c r="K19" s="88"/>
      <c r="L19" s="87"/>
      <c r="M19" s="70"/>
      <c r="N19" s="71"/>
      <c r="O19" s="59"/>
      <c r="P19" s="59"/>
      <c r="Q19" s="59"/>
    </row>
    <row r="20" spans="1:22" ht="15.75" x14ac:dyDescent="0.25">
      <c r="A20" s="112"/>
      <c r="B20" s="170" t="s">
        <v>57</v>
      </c>
      <c r="C20" s="171"/>
      <c r="D20" s="172"/>
      <c r="E20" s="14"/>
      <c r="F20" s="11"/>
      <c r="G20" s="11">
        <v>200</v>
      </c>
      <c r="H20" s="11">
        <v>1</v>
      </c>
      <c r="I20" s="145">
        <f>+G20*H20</f>
        <v>200</v>
      </c>
      <c r="J20" s="48"/>
      <c r="K20" s="88"/>
      <c r="L20" s="70"/>
      <c r="M20" s="70"/>
      <c r="N20" s="71"/>
      <c r="O20" s="59"/>
      <c r="P20" s="59"/>
      <c r="Q20" s="59"/>
    </row>
    <row r="21" spans="1:22" ht="15.75" x14ac:dyDescent="0.25">
      <c r="A21" s="112"/>
      <c r="B21" s="1"/>
      <c r="C21" s="1"/>
      <c r="D21" s="1"/>
      <c r="E21" s="14"/>
      <c r="F21" s="11"/>
      <c r="G21" s="11"/>
      <c r="H21" s="39" t="s">
        <v>29</v>
      </c>
      <c r="I21" s="40">
        <f>+I20+I19+I18+I17+I16</f>
        <v>2440</v>
      </c>
      <c r="J21" s="47"/>
      <c r="K21" s="88"/>
      <c r="L21" s="70"/>
      <c r="M21" s="70"/>
      <c r="N21" s="71"/>
      <c r="O21" s="59"/>
      <c r="P21" s="59"/>
      <c r="Q21" s="59"/>
    </row>
    <row r="22" spans="1:22" ht="15.75" x14ac:dyDescent="0.25">
      <c r="A22" s="111">
        <f>SUM(A15)+1</f>
        <v>3</v>
      </c>
      <c r="B22" s="129" t="s">
        <v>40</v>
      </c>
      <c r="C22" s="132"/>
      <c r="D22" s="133"/>
      <c r="E22" s="10"/>
      <c r="F22" s="11"/>
      <c r="G22" s="11"/>
      <c r="H22" s="11"/>
      <c r="I22" s="12"/>
      <c r="J22" s="46"/>
      <c r="K22" s="88">
        <v>3</v>
      </c>
      <c r="L22" s="129" t="s">
        <v>40</v>
      </c>
      <c r="M22" s="70"/>
      <c r="N22" s="71"/>
      <c r="O22" s="59"/>
      <c r="P22" s="59"/>
      <c r="Q22" s="59"/>
    </row>
    <row r="23" spans="1:22" ht="15.75" x14ac:dyDescent="0.25">
      <c r="A23" s="111"/>
      <c r="B23" s="170"/>
      <c r="C23" s="171"/>
      <c r="D23" s="172"/>
      <c r="E23" s="14"/>
      <c r="F23" s="11"/>
      <c r="G23" s="34"/>
      <c r="H23" s="11"/>
      <c r="I23" s="15"/>
      <c r="J23" s="47"/>
      <c r="K23" s="88"/>
      <c r="L23" s="70"/>
      <c r="M23" s="70"/>
      <c r="N23" s="71"/>
      <c r="O23" s="59"/>
      <c r="P23" s="59"/>
      <c r="Q23" s="59"/>
    </row>
    <row r="24" spans="1:22" ht="15.75" x14ac:dyDescent="0.25">
      <c r="A24" s="111"/>
      <c r="B24" s="126" t="s">
        <v>56</v>
      </c>
      <c r="C24" s="127"/>
      <c r="D24" s="128"/>
      <c r="E24" s="14"/>
      <c r="F24" s="11"/>
      <c r="G24" s="34"/>
      <c r="H24" s="11"/>
      <c r="I24" s="15"/>
      <c r="J24" s="47"/>
      <c r="K24" s="88"/>
      <c r="L24" s="70"/>
      <c r="M24" s="70"/>
      <c r="N24" s="71"/>
      <c r="O24" s="59"/>
      <c r="P24" s="59"/>
      <c r="Q24" s="59"/>
    </row>
    <row r="25" spans="1:22" ht="15.75" x14ac:dyDescent="0.25">
      <c r="A25" s="111"/>
      <c r="B25" s="126" t="s">
        <v>57</v>
      </c>
      <c r="C25" s="132"/>
      <c r="D25" s="133"/>
      <c r="E25" s="14"/>
      <c r="F25" s="11"/>
      <c r="G25" s="34"/>
      <c r="H25" s="11"/>
      <c r="I25" s="15"/>
      <c r="J25" s="47"/>
      <c r="K25" s="88"/>
      <c r="L25" s="70"/>
      <c r="M25" s="70"/>
      <c r="N25" s="71"/>
      <c r="O25" s="59"/>
      <c r="P25" s="59"/>
      <c r="Q25" s="59"/>
    </row>
    <row r="26" spans="1:22" ht="15.75" x14ac:dyDescent="0.25">
      <c r="A26" s="112"/>
      <c r="B26" s="176"/>
      <c r="C26" s="177"/>
      <c r="D26" s="178"/>
      <c r="E26" s="14"/>
      <c r="F26" s="11"/>
      <c r="G26" s="11"/>
      <c r="H26" s="39" t="s">
        <v>29</v>
      </c>
      <c r="I26" s="40">
        <f>+I24+I23+I25</f>
        <v>0</v>
      </c>
      <c r="J26" s="48"/>
      <c r="K26" s="88"/>
      <c r="L26" s="70"/>
      <c r="M26" s="70"/>
      <c r="N26" s="71"/>
      <c r="O26" s="59"/>
      <c r="P26" s="59"/>
      <c r="Q26" s="59"/>
    </row>
    <row r="27" spans="1:22" ht="15.75" x14ac:dyDescent="0.25">
      <c r="A27" s="111">
        <f>SUM(A22)+1</f>
        <v>4</v>
      </c>
      <c r="B27" s="173" t="s">
        <v>4</v>
      </c>
      <c r="C27" s="174"/>
      <c r="D27" s="175"/>
      <c r="E27" s="10"/>
      <c r="F27" s="11"/>
      <c r="G27" s="11"/>
      <c r="H27" s="11"/>
      <c r="I27" s="12"/>
      <c r="J27" s="46"/>
      <c r="K27" s="88">
        <v>4</v>
      </c>
      <c r="L27" s="173" t="s">
        <v>4</v>
      </c>
      <c r="M27" s="174"/>
      <c r="N27" s="175"/>
      <c r="O27" s="73"/>
      <c r="P27" s="73"/>
      <c r="Q27" s="73"/>
    </row>
    <row r="28" spans="1:22" ht="15.75" x14ac:dyDescent="0.25">
      <c r="A28" s="111"/>
      <c r="B28" s="170"/>
      <c r="C28" s="171"/>
      <c r="D28" s="172"/>
      <c r="E28" s="14"/>
      <c r="F28" s="11"/>
      <c r="G28" s="11"/>
      <c r="H28" s="11"/>
      <c r="I28" s="15"/>
      <c r="J28" s="49"/>
      <c r="K28" s="88"/>
      <c r="L28" s="87"/>
      <c r="M28" s="70"/>
      <c r="N28" s="72"/>
      <c r="O28" s="73"/>
      <c r="P28" s="73"/>
      <c r="Q28" s="73"/>
    </row>
    <row r="29" spans="1:22" ht="15.75" x14ac:dyDescent="0.25">
      <c r="A29" s="112"/>
      <c r="B29" s="170" t="s">
        <v>56</v>
      </c>
      <c r="C29" s="171"/>
      <c r="D29" s="172"/>
      <c r="E29" s="14"/>
      <c r="F29" s="11"/>
      <c r="G29" s="11"/>
      <c r="H29" s="11"/>
      <c r="I29" s="15"/>
      <c r="J29" s="47"/>
      <c r="K29" s="70"/>
      <c r="L29" s="70"/>
      <c r="M29" s="70"/>
      <c r="N29" s="72"/>
      <c r="O29" s="73"/>
      <c r="P29" s="73"/>
      <c r="Q29" s="73"/>
      <c r="V29" s="148"/>
    </row>
    <row r="30" spans="1:22" ht="15.75" x14ac:dyDescent="0.25">
      <c r="A30" s="112"/>
      <c r="B30" s="135" t="s">
        <v>57</v>
      </c>
      <c r="C30" s="136"/>
      <c r="D30" s="137"/>
      <c r="E30" s="14"/>
      <c r="F30" s="11"/>
      <c r="G30" s="11"/>
      <c r="H30" s="11"/>
      <c r="I30" s="15"/>
      <c r="J30" s="47"/>
      <c r="K30" s="70"/>
      <c r="L30" s="70"/>
      <c r="M30" s="70"/>
      <c r="N30" s="72"/>
      <c r="O30" s="73"/>
      <c r="P30" s="73"/>
      <c r="Q30" s="73"/>
    </row>
    <row r="31" spans="1:22" ht="15.75" x14ac:dyDescent="0.25">
      <c r="A31" s="112"/>
      <c r="B31" s="176"/>
      <c r="C31" s="177"/>
      <c r="D31" s="178"/>
      <c r="E31" s="14"/>
      <c r="F31" s="11"/>
      <c r="G31" s="11"/>
      <c r="H31" s="39" t="s">
        <v>29</v>
      </c>
      <c r="I31" s="40">
        <f>+I29+I28+I30</f>
        <v>0</v>
      </c>
      <c r="J31" s="47"/>
      <c r="K31" s="88"/>
      <c r="L31" s="70"/>
      <c r="M31" s="70"/>
      <c r="N31" s="72"/>
      <c r="O31" s="73"/>
      <c r="P31" s="73"/>
      <c r="Q31" s="73"/>
    </row>
    <row r="32" spans="1:22" ht="15.75" x14ac:dyDescent="0.25">
      <c r="A32" s="111">
        <f>SUM(A27)+1</f>
        <v>5</v>
      </c>
      <c r="B32" s="173" t="s">
        <v>41</v>
      </c>
      <c r="C32" s="174"/>
      <c r="D32" s="175"/>
      <c r="E32" s="10"/>
      <c r="F32" s="11"/>
      <c r="G32" s="11"/>
      <c r="H32" s="11"/>
      <c r="I32" s="12"/>
      <c r="J32" s="46"/>
      <c r="K32" s="88">
        <v>5</v>
      </c>
      <c r="L32" s="173" t="s">
        <v>41</v>
      </c>
      <c r="M32" s="174"/>
      <c r="N32" s="175"/>
      <c r="O32" s="73"/>
      <c r="P32" s="73"/>
      <c r="Q32" s="73"/>
    </row>
    <row r="33" spans="1:19" ht="15.75" x14ac:dyDescent="0.25">
      <c r="A33" s="111"/>
      <c r="B33" s="129"/>
      <c r="C33" s="130"/>
      <c r="D33" s="131"/>
      <c r="E33" s="10"/>
      <c r="F33" s="11"/>
      <c r="G33" s="11"/>
      <c r="H33" s="11"/>
      <c r="I33" s="12"/>
      <c r="J33" s="46"/>
      <c r="K33" s="88"/>
      <c r="L33" s="70"/>
      <c r="M33" s="70"/>
      <c r="N33" s="72"/>
      <c r="O33" s="73"/>
      <c r="P33" s="73"/>
      <c r="Q33" s="73"/>
    </row>
    <row r="34" spans="1:19" ht="15.75" x14ac:dyDescent="0.25">
      <c r="A34" s="111"/>
      <c r="B34" s="116" t="s">
        <v>56</v>
      </c>
      <c r="C34" s="130"/>
      <c r="D34" s="131"/>
      <c r="E34" s="10"/>
      <c r="F34" s="11"/>
      <c r="G34" s="11"/>
      <c r="H34" s="11"/>
      <c r="I34" s="12"/>
      <c r="J34" s="46"/>
      <c r="K34" s="88"/>
      <c r="L34" s="70"/>
      <c r="M34" s="70"/>
      <c r="N34" s="72"/>
      <c r="O34" s="73"/>
      <c r="P34" s="73"/>
      <c r="Q34" s="73"/>
    </row>
    <row r="35" spans="1:19" ht="15.75" x14ac:dyDescent="0.25">
      <c r="A35" s="111"/>
      <c r="B35" s="116" t="s">
        <v>57</v>
      </c>
      <c r="C35" s="130"/>
      <c r="D35" s="131"/>
      <c r="E35" s="10"/>
      <c r="F35" s="11"/>
      <c r="G35" s="11"/>
      <c r="H35" s="11"/>
      <c r="I35" s="12"/>
      <c r="J35" s="46"/>
      <c r="K35" s="88"/>
      <c r="L35" s="70"/>
      <c r="M35" s="70"/>
      <c r="N35" s="72"/>
      <c r="O35" s="73"/>
      <c r="P35" s="73"/>
      <c r="Q35" s="73"/>
    </row>
    <row r="36" spans="1:19" ht="15.75" x14ac:dyDescent="0.25">
      <c r="A36" s="111"/>
      <c r="B36" s="129"/>
      <c r="C36" s="130"/>
      <c r="D36" s="131"/>
      <c r="E36" s="10"/>
      <c r="F36" s="11"/>
      <c r="G36" s="11"/>
      <c r="H36" s="39" t="s">
        <v>29</v>
      </c>
      <c r="I36" s="40">
        <f>+I34+I33+I35</f>
        <v>0</v>
      </c>
      <c r="J36" s="46"/>
      <c r="K36" s="88"/>
      <c r="L36" s="70"/>
      <c r="M36" s="70"/>
      <c r="N36" s="72"/>
      <c r="O36" s="73"/>
      <c r="P36" s="73"/>
      <c r="Q36" s="73"/>
    </row>
    <row r="37" spans="1:19" ht="15.75" x14ac:dyDescent="0.25">
      <c r="A37" s="111">
        <f>SUM(A32)+1</f>
        <v>6</v>
      </c>
      <c r="B37" s="173" t="s">
        <v>42</v>
      </c>
      <c r="C37" s="174"/>
      <c r="D37" s="175"/>
      <c r="E37" s="10"/>
      <c r="F37" s="11"/>
      <c r="G37" s="11"/>
      <c r="H37" s="11"/>
      <c r="I37" s="12"/>
      <c r="J37" s="46"/>
      <c r="K37" s="88">
        <v>6</v>
      </c>
      <c r="L37" s="173" t="s">
        <v>42</v>
      </c>
      <c r="M37" s="174"/>
      <c r="N37" s="175"/>
      <c r="O37" s="73"/>
      <c r="P37" s="73"/>
      <c r="Q37" s="73"/>
    </row>
    <row r="38" spans="1:19" ht="15.75" x14ac:dyDescent="0.25">
      <c r="A38" s="111"/>
      <c r="B38" s="170"/>
      <c r="C38" s="171"/>
      <c r="D38" s="172"/>
      <c r="E38" s="14"/>
      <c r="F38" s="11"/>
      <c r="G38" s="11"/>
      <c r="H38" s="11"/>
      <c r="I38" s="11"/>
      <c r="J38" s="47"/>
      <c r="K38" s="88"/>
      <c r="L38" s="89"/>
      <c r="M38" s="74"/>
      <c r="N38" s="72"/>
      <c r="O38" s="73"/>
      <c r="P38" s="73"/>
      <c r="Q38" s="73"/>
    </row>
    <row r="39" spans="1:19" ht="15.75" x14ac:dyDescent="0.25">
      <c r="A39" s="112"/>
      <c r="B39" s="193" t="s">
        <v>56</v>
      </c>
      <c r="C39" s="194"/>
      <c r="D39" s="195"/>
      <c r="E39" s="14"/>
      <c r="F39" s="11"/>
      <c r="G39" s="11"/>
      <c r="H39" s="11"/>
      <c r="I39" s="15"/>
      <c r="J39" s="47"/>
      <c r="K39" s="88"/>
      <c r="L39" s="74"/>
      <c r="M39" s="74"/>
      <c r="N39" s="72"/>
      <c r="O39" s="73"/>
      <c r="P39" s="73"/>
      <c r="Q39" s="73"/>
    </row>
    <row r="40" spans="1:19" ht="15.75" x14ac:dyDescent="0.25">
      <c r="A40" s="112"/>
      <c r="B40" s="135" t="s">
        <v>57</v>
      </c>
      <c r="C40" s="136"/>
      <c r="D40" s="137"/>
      <c r="E40" s="14"/>
      <c r="F40" s="11"/>
      <c r="G40" s="11"/>
      <c r="H40" s="11"/>
      <c r="I40" s="15"/>
      <c r="J40" s="47"/>
      <c r="K40" s="88"/>
      <c r="L40" s="74"/>
      <c r="M40" s="74"/>
      <c r="N40" s="72"/>
      <c r="O40" s="73"/>
      <c r="P40" s="73"/>
      <c r="Q40" s="73"/>
    </row>
    <row r="41" spans="1:19" ht="15.75" x14ac:dyDescent="0.25">
      <c r="A41" s="112"/>
      <c r="B41" s="176"/>
      <c r="C41" s="177"/>
      <c r="D41" s="178"/>
      <c r="E41" s="14"/>
      <c r="F41" s="11"/>
      <c r="G41" s="11"/>
      <c r="H41" s="39" t="s">
        <v>29</v>
      </c>
      <c r="I41" s="40">
        <f>+I39+I38+I40</f>
        <v>0</v>
      </c>
      <c r="J41" s="48"/>
      <c r="K41" s="88"/>
      <c r="L41" s="74"/>
      <c r="M41" s="74"/>
      <c r="N41" s="72"/>
      <c r="O41" s="73"/>
      <c r="P41" s="73"/>
      <c r="Q41" s="73"/>
    </row>
    <row r="42" spans="1:19" ht="15.75" x14ac:dyDescent="0.25">
      <c r="A42" s="111">
        <f>SUM(A37)+1</f>
        <v>7</v>
      </c>
      <c r="B42" s="129" t="s">
        <v>43</v>
      </c>
      <c r="C42" s="132"/>
      <c r="D42" s="133"/>
      <c r="E42" s="10"/>
      <c r="F42" s="11"/>
      <c r="G42" s="11"/>
      <c r="H42" s="11"/>
      <c r="I42" s="12"/>
      <c r="J42" s="46"/>
      <c r="K42" s="88">
        <v>7</v>
      </c>
      <c r="L42" s="129" t="s">
        <v>43</v>
      </c>
      <c r="M42" s="70"/>
      <c r="N42" s="72"/>
      <c r="O42" s="73"/>
      <c r="P42" s="73"/>
      <c r="Q42" s="73"/>
    </row>
    <row r="43" spans="1:19" ht="15.75" x14ac:dyDescent="0.25">
      <c r="A43" s="111"/>
      <c r="B43" s="129"/>
      <c r="C43" s="132"/>
      <c r="D43" s="133"/>
      <c r="E43" s="10"/>
      <c r="F43" s="11"/>
      <c r="G43" s="11"/>
      <c r="H43" s="11"/>
      <c r="I43" s="12"/>
      <c r="J43" s="46"/>
      <c r="K43" s="88"/>
      <c r="L43" s="88"/>
      <c r="M43" s="70"/>
      <c r="N43" s="72"/>
      <c r="O43" s="73"/>
      <c r="P43" s="73"/>
      <c r="Q43" s="73"/>
    </row>
    <row r="44" spans="1:19" ht="15.75" x14ac:dyDescent="0.25">
      <c r="A44" s="112"/>
      <c r="B44" s="170" t="s">
        <v>56</v>
      </c>
      <c r="C44" s="171"/>
      <c r="D44" s="172"/>
      <c r="E44" s="11"/>
      <c r="F44" s="11"/>
      <c r="G44" s="11"/>
      <c r="H44" s="11"/>
      <c r="I44" s="15"/>
      <c r="J44" s="47"/>
      <c r="K44" s="88"/>
      <c r="L44" s="70"/>
      <c r="M44" s="70"/>
      <c r="N44" s="72"/>
      <c r="O44" s="73"/>
      <c r="P44" s="73"/>
      <c r="Q44" s="73"/>
    </row>
    <row r="45" spans="1:19" ht="15.75" x14ac:dyDescent="0.25">
      <c r="A45" s="112"/>
      <c r="B45" s="170" t="s">
        <v>57</v>
      </c>
      <c r="C45" s="171"/>
      <c r="D45" s="172"/>
      <c r="E45" s="11"/>
      <c r="F45" s="11"/>
      <c r="G45" s="11"/>
      <c r="H45" s="11"/>
      <c r="I45" s="15"/>
      <c r="J45" s="47"/>
      <c r="K45" s="88"/>
      <c r="L45" s="70"/>
      <c r="M45" s="70"/>
      <c r="N45" s="72"/>
      <c r="O45" s="73"/>
      <c r="P45" s="73"/>
      <c r="Q45" s="73"/>
    </row>
    <row r="46" spans="1:19" ht="15.75" x14ac:dyDescent="0.25">
      <c r="A46" s="113"/>
      <c r="B46" s="86"/>
      <c r="C46" s="138"/>
      <c r="D46" s="139"/>
      <c r="E46" s="10"/>
      <c r="F46" s="11"/>
      <c r="G46" s="11"/>
      <c r="H46" s="39" t="s">
        <v>29</v>
      </c>
      <c r="I46" s="40">
        <f>+I44+I43+I45</f>
        <v>0</v>
      </c>
      <c r="J46" s="47"/>
      <c r="K46" s="88"/>
      <c r="L46" s="70"/>
      <c r="M46" s="70"/>
      <c r="N46" s="72"/>
      <c r="O46" s="73"/>
      <c r="P46" s="73"/>
      <c r="Q46" s="73"/>
      <c r="S46" s="146"/>
    </row>
    <row r="47" spans="1:19" ht="15.75" x14ac:dyDescent="0.25">
      <c r="A47" s="111">
        <f>SUM(A42)+1</f>
        <v>8</v>
      </c>
      <c r="B47" s="129" t="s">
        <v>44</v>
      </c>
      <c r="C47" s="132"/>
      <c r="D47" s="133"/>
      <c r="E47" s="10"/>
      <c r="F47" s="11"/>
      <c r="G47" s="11"/>
      <c r="H47" s="39"/>
      <c r="I47" s="40"/>
      <c r="J47" s="48"/>
      <c r="K47" s="88">
        <v>8</v>
      </c>
      <c r="L47" s="129" t="s">
        <v>44</v>
      </c>
      <c r="M47" s="70"/>
      <c r="N47" s="72"/>
      <c r="O47" s="73"/>
      <c r="P47" s="73"/>
      <c r="Q47" s="73"/>
    </row>
    <row r="48" spans="1:19" ht="43.5" x14ac:dyDescent="0.25">
      <c r="A48" s="111"/>
      <c r="B48" s="129" t="s">
        <v>88</v>
      </c>
      <c r="C48" s="132"/>
      <c r="D48" s="133"/>
      <c r="E48" s="10"/>
      <c r="F48" s="11"/>
      <c r="G48" s="11">
        <v>130</v>
      </c>
      <c r="H48" s="11">
        <v>2</v>
      </c>
      <c r="I48" s="15">
        <f>+G48*H48</f>
        <v>260</v>
      </c>
      <c r="J48" s="48"/>
      <c r="K48" s="88"/>
      <c r="L48" s="87" t="s">
        <v>89</v>
      </c>
      <c r="M48" s="70"/>
      <c r="N48" s="72" t="s">
        <v>65</v>
      </c>
      <c r="O48" s="73">
        <f>+Q48/P48</f>
        <v>112.33333333333333</v>
      </c>
      <c r="P48" s="73">
        <v>3</v>
      </c>
      <c r="Q48" s="73">
        <v>337</v>
      </c>
    </row>
    <row r="49" spans="1:19" ht="15.75" x14ac:dyDescent="0.25">
      <c r="A49" s="111"/>
      <c r="B49" s="170" t="s">
        <v>56</v>
      </c>
      <c r="C49" s="171"/>
      <c r="D49" s="172"/>
      <c r="E49" s="14"/>
      <c r="F49" s="36"/>
      <c r="G49" s="17">
        <v>70</v>
      </c>
      <c r="H49" s="17">
        <v>1</v>
      </c>
      <c r="I49" s="15">
        <f t="shared" ref="I49" si="0">+G49*H49</f>
        <v>70</v>
      </c>
      <c r="J49" s="47"/>
      <c r="K49" s="88"/>
      <c r="L49" s="70"/>
      <c r="M49" s="87"/>
      <c r="N49" s="72"/>
      <c r="O49" s="73"/>
      <c r="P49" s="73"/>
      <c r="Q49" s="73"/>
    </row>
    <row r="50" spans="1:19" ht="15.75" x14ac:dyDescent="0.25">
      <c r="A50" s="112"/>
      <c r="B50" s="170" t="s">
        <v>57</v>
      </c>
      <c r="C50" s="171"/>
      <c r="D50" s="172"/>
      <c r="E50" s="14"/>
      <c r="F50" s="11"/>
      <c r="G50" s="34">
        <v>7</v>
      </c>
      <c r="H50" s="11"/>
      <c r="I50" s="15">
        <v>7</v>
      </c>
      <c r="J50" s="47"/>
      <c r="K50" s="88"/>
      <c r="L50" s="70"/>
      <c r="M50" s="70"/>
      <c r="N50" s="72"/>
      <c r="O50" s="73"/>
      <c r="P50" s="73"/>
      <c r="Q50" s="73"/>
    </row>
    <row r="51" spans="1:19" ht="15.75" x14ac:dyDescent="0.25">
      <c r="A51" s="112"/>
      <c r="B51" s="176"/>
      <c r="C51" s="177"/>
      <c r="D51" s="178"/>
      <c r="E51" s="14"/>
      <c r="F51" s="11"/>
      <c r="G51" s="34"/>
      <c r="H51" s="39" t="s">
        <v>29</v>
      </c>
      <c r="I51" s="40">
        <f>+I49+I48+I50</f>
        <v>337</v>
      </c>
      <c r="J51" s="47"/>
      <c r="K51" s="88"/>
      <c r="L51" s="70"/>
      <c r="M51" s="70"/>
      <c r="N51" s="72"/>
      <c r="O51" s="73"/>
      <c r="P51" s="73"/>
      <c r="Q51" s="73"/>
    </row>
    <row r="52" spans="1:19" ht="15.75" x14ac:dyDescent="0.25">
      <c r="A52" s="111">
        <v>9</v>
      </c>
      <c r="B52" s="173" t="s">
        <v>45</v>
      </c>
      <c r="C52" s="174"/>
      <c r="D52" s="175"/>
      <c r="E52" s="16"/>
      <c r="F52" s="11"/>
      <c r="G52" s="11"/>
      <c r="H52" s="39"/>
      <c r="I52" s="40"/>
      <c r="J52" s="47"/>
      <c r="K52" s="111">
        <v>9</v>
      </c>
      <c r="L52" s="173" t="s">
        <v>45</v>
      </c>
      <c r="M52" s="174"/>
      <c r="N52" s="175"/>
      <c r="O52" s="73"/>
      <c r="P52" s="73"/>
      <c r="Q52" s="73"/>
    </row>
    <row r="53" spans="1:19" ht="15.75" x14ac:dyDescent="0.25">
      <c r="A53" s="111"/>
      <c r="B53" s="129" t="s">
        <v>68</v>
      </c>
      <c r="C53" s="130"/>
      <c r="D53" s="131"/>
      <c r="E53" s="16" t="s">
        <v>36</v>
      </c>
      <c r="F53" s="11" t="s">
        <v>65</v>
      </c>
      <c r="G53" s="11">
        <v>28</v>
      </c>
      <c r="H53" s="39">
        <v>30</v>
      </c>
      <c r="I53" s="40">
        <f>+G53*H53</f>
        <v>840</v>
      </c>
      <c r="J53" s="47"/>
      <c r="K53" s="111"/>
      <c r="L53" s="129" t="s">
        <v>90</v>
      </c>
      <c r="M53" s="130"/>
      <c r="N53" s="131"/>
      <c r="O53" s="73">
        <f>+Q53/P53</f>
        <v>35.339622641509436</v>
      </c>
      <c r="P53" s="73">
        <v>53</v>
      </c>
      <c r="Q53" s="73">
        <v>1873</v>
      </c>
    </row>
    <row r="54" spans="1:19" ht="15.75" x14ac:dyDescent="0.25">
      <c r="A54" s="111"/>
      <c r="B54" s="129" t="s">
        <v>69</v>
      </c>
      <c r="C54" s="130"/>
      <c r="D54" s="131"/>
      <c r="E54" s="16" t="s">
        <v>36</v>
      </c>
      <c r="F54" s="11" t="s">
        <v>70</v>
      </c>
      <c r="G54" s="11">
        <v>80</v>
      </c>
      <c r="H54" s="39">
        <v>4</v>
      </c>
      <c r="I54" s="40">
        <f>+G54*H54</f>
        <v>320</v>
      </c>
      <c r="J54" s="47"/>
      <c r="K54" s="111"/>
      <c r="L54" s="129"/>
      <c r="M54" s="130"/>
      <c r="N54" s="131"/>
      <c r="O54" s="73"/>
      <c r="P54" s="73"/>
      <c r="Q54" s="73"/>
    </row>
    <row r="55" spans="1:19" ht="15.75" x14ac:dyDescent="0.25">
      <c r="A55" s="111"/>
      <c r="B55" s="129" t="s">
        <v>73</v>
      </c>
      <c r="C55" s="130"/>
      <c r="D55" s="131"/>
      <c r="E55" s="16" t="s">
        <v>36</v>
      </c>
      <c r="F55" s="11" t="s">
        <v>74</v>
      </c>
      <c r="G55" s="11">
        <v>45</v>
      </c>
      <c r="H55" s="39">
        <v>2</v>
      </c>
      <c r="I55" s="40">
        <f>+G55*H55</f>
        <v>90</v>
      </c>
      <c r="J55" s="47"/>
      <c r="K55" s="111"/>
      <c r="L55" s="129"/>
      <c r="M55" s="130"/>
      <c r="N55" s="131"/>
      <c r="O55" s="73"/>
      <c r="P55" s="73"/>
      <c r="Q55" s="73"/>
    </row>
    <row r="56" spans="1:19" ht="15.75" x14ac:dyDescent="0.25">
      <c r="A56" s="111"/>
      <c r="B56" s="129" t="s">
        <v>75</v>
      </c>
      <c r="C56" s="130"/>
      <c r="D56" s="131"/>
      <c r="E56" s="16" t="s">
        <v>36</v>
      </c>
      <c r="F56" s="11" t="s">
        <v>65</v>
      </c>
      <c r="G56" s="11">
        <v>20</v>
      </c>
      <c r="H56" s="39">
        <v>3</v>
      </c>
      <c r="I56" s="40">
        <f t="shared" ref="I56:I61" si="1">+G56*H56</f>
        <v>60</v>
      </c>
      <c r="J56" s="47"/>
      <c r="K56" s="111"/>
      <c r="L56" s="129"/>
      <c r="M56" s="130"/>
      <c r="N56" s="131"/>
      <c r="O56" s="73"/>
      <c r="P56" s="73"/>
      <c r="Q56" s="73"/>
      <c r="S56" s="146"/>
    </row>
    <row r="57" spans="1:19" ht="15.75" x14ac:dyDescent="0.25">
      <c r="A57" s="111"/>
      <c r="B57" s="129" t="s">
        <v>76</v>
      </c>
      <c r="C57" s="130"/>
      <c r="D57" s="131"/>
      <c r="E57" s="16" t="s">
        <v>36</v>
      </c>
      <c r="F57" s="11" t="s">
        <v>65</v>
      </c>
      <c r="G57" s="11">
        <v>20</v>
      </c>
      <c r="H57" s="39">
        <v>3</v>
      </c>
      <c r="I57" s="40">
        <f t="shared" si="1"/>
        <v>60</v>
      </c>
      <c r="J57" s="47"/>
      <c r="K57" s="111"/>
      <c r="L57" s="129"/>
      <c r="M57" s="130"/>
      <c r="N57" s="131"/>
      <c r="O57" s="73"/>
      <c r="P57" s="73"/>
      <c r="Q57" s="73"/>
    </row>
    <row r="58" spans="1:19" ht="15.75" x14ac:dyDescent="0.25">
      <c r="A58" s="111"/>
      <c r="B58" s="129" t="s">
        <v>77</v>
      </c>
      <c r="C58" s="130"/>
      <c r="D58" s="131"/>
      <c r="E58" s="16" t="s">
        <v>36</v>
      </c>
      <c r="F58" s="11" t="s">
        <v>65</v>
      </c>
      <c r="G58" s="11">
        <v>8</v>
      </c>
      <c r="H58" s="39">
        <v>3</v>
      </c>
      <c r="I58" s="40">
        <f t="shared" si="1"/>
        <v>24</v>
      </c>
      <c r="J58" s="47"/>
      <c r="K58" s="111"/>
      <c r="L58" s="129"/>
      <c r="M58" s="130"/>
      <c r="N58" s="131"/>
      <c r="O58" s="73"/>
      <c r="P58" s="73"/>
      <c r="Q58" s="73"/>
    </row>
    <row r="59" spans="1:19" ht="15.75" x14ac:dyDescent="0.25">
      <c r="A59" s="111"/>
      <c r="B59" s="129" t="s">
        <v>78</v>
      </c>
      <c r="C59" s="130"/>
      <c r="D59" s="131"/>
      <c r="E59" s="16" t="s">
        <v>36</v>
      </c>
      <c r="F59" s="11" t="s">
        <v>65</v>
      </c>
      <c r="G59" s="11">
        <v>15</v>
      </c>
      <c r="H59" s="39">
        <v>1</v>
      </c>
      <c r="I59" s="40">
        <f t="shared" si="1"/>
        <v>15</v>
      </c>
      <c r="J59" s="47"/>
      <c r="K59" s="111"/>
      <c r="L59" s="129"/>
      <c r="M59" s="130"/>
      <c r="N59" s="131"/>
      <c r="O59" s="73"/>
      <c r="P59" s="73"/>
      <c r="Q59" s="73"/>
    </row>
    <row r="60" spans="1:19" ht="15.75" x14ac:dyDescent="0.25">
      <c r="A60" s="111"/>
      <c r="B60" s="129" t="s">
        <v>79</v>
      </c>
      <c r="C60" s="130"/>
      <c r="D60" s="131"/>
      <c r="E60" s="16" t="s">
        <v>36</v>
      </c>
      <c r="F60" s="11" t="s">
        <v>65</v>
      </c>
      <c r="G60" s="11">
        <v>20</v>
      </c>
      <c r="H60" s="39">
        <v>1</v>
      </c>
      <c r="I60" s="40">
        <f t="shared" si="1"/>
        <v>20</v>
      </c>
      <c r="J60" s="47"/>
      <c r="K60" s="111"/>
      <c r="L60" s="129"/>
      <c r="M60" s="130"/>
      <c r="N60" s="131"/>
      <c r="O60" s="73"/>
      <c r="P60" s="73"/>
      <c r="Q60" s="73"/>
    </row>
    <row r="61" spans="1:19" ht="15.75" x14ac:dyDescent="0.25">
      <c r="A61" s="112"/>
      <c r="B61" s="126" t="s">
        <v>80</v>
      </c>
      <c r="C61" s="127"/>
      <c r="D61" s="128"/>
      <c r="E61" s="16" t="s">
        <v>36</v>
      </c>
      <c r="F61" s="11" t="s">
        <v>65</v>
      </c>
      <c r="G61" s="34">
        <v>22</v>
      </c>
      <c r="H61" s="34">
        <v>1</v>
      </c>
      <c r="I61" s="40">
        <f t="shared" si="1"/>
        <v>22</v>
      </c>
      <c r="J61" s="47"/>
      <c r="K61" s="88"/>
      <c r="L61" s="70"/>
      <c r="M61" s="70"/>
      <c r="N61" s="72"/>
      <c r="O61" s="73"/>
      <c r="P61" s="73"/>
      <c r="Q61" s="73"/>
    </row>
    <row r="62" spans="1:19" ht="15.75" x14ac:dyDescent="0.25">
      <c r="A62" s="112"/>
      <c r="B62" s="126" t="s">
        <v>56</v>
      </c>
      <c r="C62" s="127"/>
      <c r="D62" s="128"/>
      <c r="E62" s="14"/>
      <c r="F62" s="11"/>
      <c r="G62" s="34">
        <v>80</v>
      </c>
      <c r="H62" s="34">
        <v>5</v>
      </c>
      <c r="I62" s="15">
        <v>400</v>
      </c>
      <c r="J62" s="47"/>
      <c r="K62" s="88"/>
      <c r="L62" s="70"/>
      <c r="M62" s="70"/>
      <c r="N62" s="72"/>
      <c r="O62" s="73"/>
      <c r="P62" s="73"/>
      <c r="Q62" s="73"/>
    </row>
    <row r="63" spans="1:19" ht="15.75" x14ac:dyDescent="0.25">
      <c r="A63" s="112"/>
      <c r="B63" s="170" t="s">
        <v>57</v>
      </c>
      <c r="C63" s="171"/>
      <c r="D63" s="172"/>
      <c r="E63" s="14"/>
      <c r="F63" s="11"/>
      <c r="G63" s="11"/>
      <c r="H63" s="11">
        <v>100</v>
      </c>
      <c r="I63" s="15">
        <f>+I62+I61+I60+I59+I58+I57+I56+I55+I54+I53</f>
        <v>1851</v>
      </c>
      <c r="J63" s="48"/>
      <c r="K63" s="88"/>
      <c r="L63" s="70"/>
      <c r="M63" s="70"/>
      <c r="N63" s="72"/>
      <c r="O63" s="73"/>
      <c r="P63" s="73"/>
      <c r="Q63" s="73"/>
    </row>
    <row r="64" spans="1:19" ht="15.75" x14ac:dyDescent="0.25">
      <c r="A64" s="112"/>
      <c r="B64" s="176"/>
      <c r="C64" s="177"/>
      <c r="D64" s="178"/>
      <c r="E64" s="16"/>
      <c r="F64" s="11"/>
      <c r="G64" s="34"/>
      <c r="H64" s="39" t="s">
        <v>29</v>
      </c>
      <c r="I64" s="40">
        <f>+I63+I61</f>
        <v>1873</v>
      </c>
      <c r="J64" s="47"/>
      <c r="K64" s="88"/>
      <c r="L64" s="70"/>
      <c r="M64" s="70"/>
      <c r="N64" s="72"/>
      <c r="O64" s="73"/>
      <c r="P64" s="73"/>
      <c r="Q64" s="73"/>
    </row>
    <row r="65" spans="1:17" ht="15.75" x14ac:dyDescent="0.25">
      <c r="A65" s="111">
        <v>10</v>
      </c>
      <c r="B65" s="173" t="s">
        <v>66</v>
      </c>
      <c r="C65" s="174"/>
      <c r="D65" s="175"/>
      <c r="E65" s="10"/>
      <c r="F65" s="11"/>
      <c r="G65" s="11"/>
      <c r="H65" s="39"/>
      <c r="I65" s="40"/>
      <c r="J65" s="48"/>
      <c r="K65" s="111">
        <v>10</v>
      </c>
      <c r="L65" s="173" t="s">
        <v>66</v>
      </c>
      <c r="M65" s="174"/>
      <c r="N65" s="175"/>
      <c r="O65" s="10"/>
      <c r="P65" s="11"/>
      <c r="Q65" s="11"/>
    </row>
    <row r="66" spans="1:17" ht="15.75" x14ac:dyDescent="0.25">
      <c r="A66" s="111"/>
      <c r="B66" s="129"/>
      <c r="C66" s="130"/>
      <c r="D66" s="131"/>
      <c r="E66" s="10"/>
      <c r="F66" s="11"/>
      <c r="G66" s="11"/>
      <c r="H66" s="39"/>
      <c r="I66" s="40"/>
      <c r="J66" s="48"/>
      <c r="K66" s="119"/>
      <c r="L66" s="120"/>
      <c r="M66" s="121"/>
      <c r="N66" s="122"/>
      <c r="O66" s="123"/>
      <c r="P66" s="124"/>
      <c r="Q66" s="124"/>
    </row>
    <row r="67" spans="1:17" ht="15.75" x14ac:dyDescent="0.25">
      <c r="A67" s="111"/>
      <c r="B67" s="116" t="s">
        <v>56</v>
      </c>
      <c r="C67" s="130"/>
      <c r="D67" s="131"/>
      <c r="E67" s="10"/>
      <c r="F67" s="11"/>
      <c r="G67" s="11"/>
      <c r="H67" s="39"/>
      <c r="I67" s="40"/>
      <c r="J67" s="48"/>
      <c r="K67" s="119"/>
      <c r="L67" s="120"/>
      <c r="M67" s="121"/>
      <c r="N67" s="122"/>
      <c r="O67" s="123"/>
      <c r="P67" s="124"/>
      <c r="Q67" s="124"/>
    </row>
    <row r="68" spans="1:17" ht="15.75" x14ac:dyDescent="0.25">
      <c r="A68" s="111"/>
      <c r="B68" s="116" t="s">
        <v>57</v>
      </c>
      <c r="C68" s="130"/>
      <c r="D68" s="131"/>
      <c r="E68" s="10"/>
      <c r="F68" s="11"/>
      <c r="G68" s="11"/>
      <c r="H68" s="39"/>
      <c r="I68" s="40"/>
      <c r="J68" s="48"/>
      <c r="K68" s="119"/>
      <c r="L68" s="120"/>
      <c r="M68" s="121"/>
      <c r="N68" s="122"/>
      <c r="O68" s="123"/>
      <c r="P68" s="124"/>
      <c r="Q68" s="124"/>
    </row>
    <row r="69" spans="1:17" ht="15.75" x14ac:dyDescent="0.25">
      <c r="A69" s="112"/>
      <c r="B69" s="176"/>
      <c r="C69" s="177"/>
      <c r="D69" s="178"/>
      <c r="E69" s="10"/>
      <c r="F69" s="11"/>
      <c r="G69" s="11"/>
      <c r="H69" s="39" t="s">
        <v>29</v>
      </c>
      <c r="I69" s="40">
        <f>+I68+I66</f>
        <v>0</v>
      </c>
      <c r="J69" s="47"/>
      <c r="K69" s="90"/>
      <c r="L69" s="90"/>
      <c r="M69" s="90"/>
      <c r="N69" s="95"/>
      <c r="O69" s="96"/>
      <c r="P69" s="96"/>
      <c r="Q69" s="96"/>
    </row>
    <row r="70" spans="1:17" ht="15.75" x14ac:dyDescent="0.25">
      <c r="A70" s="111">
        <v>11</v>
      </c>
      <c r="B70" s="173" t="s">
        <v>46</v>
      </c>
      <c r="C70" s="174"/>
      <c r="D70" s="175"/>
      <c r="E70" s="10"/>
      <c r="F70" s="11"/>
      <c r="G70" s="34"/>
      <c r="H70" s="11"/>
      <c r="I70" s="91"/>
      <c r="J70" s="12"/>
      <c r="K70" s="111">
        <v>11</v>
      </c>
      <c r="L70" s="173" t="s">
        <v>46</v>
      </c>
      <c r="M70" s="174"/>
      <c r="N70" s="175"/>
      <c r="O70" s="10"/>
      <c r="P70" s="11"/>
      <c r="Q70" s="34"/>
    </row>
    <row r="71" spans="1:17" ht="15.75" x14ac:dyDescent="0.25">
      <c r="A71" s="111">
        <v>12</v>
      </c>
      <c r="B71" s="173" t="s">
        <v>47</v>
      </c>
      <c r="C71" s="174"/>
      <c r="D71" s="175"/>
      <c r="E71" s="87"/>
      <c r="F71" s="17"/>
      <c r="G71" s="34"/>
      <c r="H71" s="17"/>
      <c r="I71" s="92"/>
      <c r="J71" s="97"/>
      <c r="K71" s="111">
        <v>12</v>
      </c>
      <c r="L71" s="173" t="s">
        <v>47</v>
      </c>
      <c r="M71" s="174"/>
      <c r="N71" s="175"/>
      <c r="O71" s="73"/>
      <c r="P71" s="73"/>
      <c r="Q71" s="73"/>
    </row>
    <row r="72" spans="1:17" ht="15.75" x14ac:dyDescent="0.25">
      <c r="A72" s="114"/>
      <c r="B72" s="170"/>
      <c r="C72" s="171"/>
      <c r="D72" s="172"/>
      <c r="E72" s="87"/>
      <c r="F72" s="17"/>
      <c r="G72" s="34"/>
      <c r="H72" s="17"/>
      <c r="I72" s="92"/>
      <c r="J72" s="97"/>
      <c r="K72" s="114"/>
      <c r="L72" s="170"/>
      <c r="M72" s="171"/>
      <c r="N72" s="172"/>
      <c r="O72" s="73"/>
      <c r="P72" s="73"/>
      <c r="Q72" s="73"/>
    </row>
    <row r="73" spans="1:17" ht="15.75" x14ac:dyDescent="0.25">
      <c r="A73" s="111">
        <v>13</v>
      </c>
      <c r="B73" s="173" t="s">
        <v>48</v>
      </c>
      <c r="C73" s="174"/>
      <c r="D73" s="175"/>
      <c r="E73" s="87"/>
      <c r="F73" s="17"/>
      <c r="G73" s="34"/>
      <c r="H73" s="11"/>
      <c r="I73" s="92"/>
      <c r="J73" s="97"/>
      <c r="K73" s="111">
        <v>13</v>
      </c>
      <c r="L73" s="173" t="s">
        <v>48</v>
      </c>
      <c r="M73" s="174"/>
      <c r="N73" s="175"/>
      <c r="O73" s="73"/>
      <c r="P73" s="73"/>
      <c r="Q73" s="73"/>
    </row>
    <row r="74" spans="1:17" ht="15.75" x14ac:dyDescent="0.25">
      <c r="A74" s="111">
        <v>14</v>
      </c>
      <c r="B74" s="129" t="s">
        <v>49</v>
      </c>
      <c r="C74" s="130"/>
      <c r="D74" s="131"/>
      <c r="E74" s="87"/>
      <c r="F74" s="17"/>
      <c r="G74" s="34"/>
      <c r="H74" s="11"/>
      <c r="I74" s="92"/>
      <c r="J74" s="97"/>
      <c r="K74" s="111">
        <v>14</v>
      </c>
      <c r="L74" s="129" t="s">
        <v>49</v>
      </c>
      <c r="M74" s="130"/>
      <c r="N74" s="131"/>
      <c r="O74" s="73"/>
      <c r="P74" s="73"/>
      <c r="Q74" s="73"/>
    </row>
    <row r="75" spans="1:17" ht="15.75" x14ac:dyDescent="0.25">
      <c r="A75" s="111">
        <v>15</v>
      </c>
      <c r="B75" s="173" t="s">
        <v>50</v>
      </c>
      <c r="C75" s="174"/>
      <c r="D75" s="175"/>
      <c r="E75" s="87"/>
      <c r="F75" s="17"/>
      <c r="G75" s="34"/>
      <c r="H75" s="11"/>
      <c r="I75" s="92"/>
      <c r="J75" s="97"/>
      <c r="K75" s="111">
        <v>15</v>
      </c>
      <c r="L75" s="173" t="s">
        <v>50</v>
      </c>
      <c r="M75" s="174"/>
      <c r="N75" s="175"/>
      <c r="O75" s="73"/>
      <c r="P75" s="73"/>
      <c r="Q75" s="73"/>
    </row>
    <row r="76" spans="1:17" ht="15.75" x14ac:dyDescent="0.25">
      <c r="A76" s="111">
        <v>16</v>
      </c>
      <c r="B76" s="173" t="s">
        <v>51</v>
      </c>
      <c r="C76" s="174"/>
      <c r="D76" s="175"/>
      <c r="E76" s="87"/>
      <c r="F76" s="17"/>
      <c r="G76" s="11"/>
      <c r="H76" s="11"/>
      <c r="I76" s="92"/>
      <c r="J76" s="97"/>
      <c r="K76" s="111">
        <v>16</v>
      </c>
      <c r="L76" s="173" t="s">
        <v>51</v>
      </c>
      <c r="M76" s="174"/>
      <c r="N76" s="175"/>
      <c r="O76" s="73"/>
      <c r="P76" s="73"/>
      <c r="Q76" s="73"/>
    </row>
    <row r="77" spans="1:17" ht="15.75" x14ac:dyDescent="0.25">
      <c r="A77" s="111">
        <v>17</v>
      </c>
      <c r="B77" s="129" t="s">
        <v>52</v>
      </c>
      <c r="C77" s="130"/>
      <c r="D77" s="131"/>
      <c r="E77" s="87"/>
      <c r="F77" s="17"/>
      <c r="G77" s="11"/>
      <c r="H77" s="11"/>
      <c r="I77" s="92"/>
      <c r="J77" s="97"/>
      <c r="K77" s="111">
        <v>17</v>
      </c>
      <c r="L77" s="129" t="s">
        <v>52</v>
      </c>
      <c r="M77" s="130"/>
      <c r="N77" s="131"/>
      <c r="O77" s="73"/>
      <c r="P77" s="73"/>
      <c r="Q77" s="73"/>
    </row>
    <row r="78" spans="1:17" ht="39" x14ac:dyDescent="0.25">
      <c r="A78" s="111"/>
      <c r="B78" s="129" t="s">
        <v>86</v>
      </c>
      <c r="C78" s="130"/>
      <c r="D78" s="131"/>
      <c r="E78" s="87"/>
      <c r="F78" s="17"/>
      <c r="G78" s="11">
        <v>20</v>
      </c>
      <c r="H78" s="11">
        <v>5</v>
      </c>
      <c r="I78" s="92">
        <f>+G78*H78</f>
        <v>100</v>
      </c>
      <c r="J78" s="97"/>
      <c r="K78" s="111"/>
      <c r="L78" s="147" t="s">
        <v>87</v>
      </c>
      <c r="M78" s="130"/>
      <c r="N78" s="131" t="s">
        <v>65</v>
      </c>
      <c r="O78" s="73">
        <f>+Q78/P78</f>
        <v>24.047619047619047</v>
      </c>
      <c r="P78" s="73">
        <v>21</v>
      </c>
      <c r="Q78" s="73">
        <v>505</v>
      </c>
    </row>
    <row r="79" spans="1:17" ht="15.75" x14ac:dyDescent="0.25">
      <c r="A79" s="111"/>
      <c r="B79" s="129" t="s">
        <v>81</v>
      </c>
      <c r="C79" s="130"/>
      <c r="D79" s="131"/>
      <c r="E79" s="87" t="s">
        <v>82</v>
      </c>
      <c r="F79" s="17"/>
      <c r="G79" s="11">
        <v>30</v>
      </c>
      <c r="H79" s="11">
        <v>4</v>
      </c>
      <c r="I79" s="92">
        <f t="shared" ref="I79:I81" si="2">+G79*H79</f>
        <v>120</v>
      </c>
      <c r="J79" s="97"/>
      <c r="K79" s="111"/>
      <c r="L79" s="129"/>
      <c r="M79" s="130"/>
      <c r="N79" s="131"/>
      <c r="O79" s="73"/>
      <c r="P79" s="73"/>
      <c r="Q79" s="73"/>
    </row>
    <row r="80" spans="1:17" ht="15.75" x14ac:dyDescent="0.25">
      <c r="A80" s="111"/>
      <c r="B80" s="129" t="s">
        <v>83</v>
      </c>
      <c r="C80" s="130"/>
      <c r="D80" s="131"/>
      <c r="E80" s="87" t="s">
        <v>82</v>
      </c>
      <c r="F80" s="17"/>
      <c r="G80" s="11">
        <v>18</v>
      </c>
      <c r="H80" s="11">
        <v>10</v>
      </c>
      <c r="I80" s="92">
        <f t="shared" si="2"/>
        <v>180</v>
      </c>
      <c r="J80" s="97"/>
      <c r="K80" s="111"/>
      <c r="L80" s="129"/>
      <c r="M80" s="130"/>
      <c r="N80" s="131"/>
      <c r="O80" s="73"/>
      <c r="P80" s="73"/>
      <c r="Q80" s="73"/>
    </row>
    <row r="81" spans="1:17" ht="15.75" x14ac:dyDescent="0.25">
      <c r="A81" s="111"/>
      <c r="B81" s="129" t="s">
        <v>84</v>
      </c>
      <c r="C81" s="130"/>
      <c r="D81" s="131"/>
      <c r="E81" s="87" t="s">
        <v>85</v>
      </c>
      <c r="F81" s="17"/>
      <c r="G81" s="11">
        <v>25</v>
      </c>
      <c r="H81" s="11">
        <v>2</v>
      </c>
      <c r="I81" s="92">
        <f t="shared" si="2"/>
        <v>50</v>
      </c>
      <c r="J81" s="97"/>
      <c r="K81" s="111"/>
      <c r="L81" s="129"/>
      <c r="M81" s="130"/>
      <c r="N81" s="131"/>
      <c r="O81" s="73"/>
      <c r="P81" s="73"/>
      <c r="Q81" s="73"/>
    </row>
    <row r="82" spans="1:17" ht="15.75" x14ac:dyDescent="0.25">
      <c r="A82" s="111"/>
      <c r="B82" s="129" t="s">
        <v>57</v>
      </c>
      <c r="C82" s="130"/>
      <c r="D82" s="131"/>
      <c r="E82" s="87"/>
      <c r="F82" s="17"/>
      <c r="G82" s="11"/>
      <c r="H82" s="11">
        <v>55</v>
      </c>
      <c r="I82" s="92">
        <v>55</v>
      </c>
      <c r="J82" s="97"/>
      <c r="K82" s="111"/>
      <c r="L82" s="129"/>
      <c r="M82" s="130"/>
      <c r="N82" s="131"/>
      <c r="O82" s="73"/>
      <c r="P82" s="73"/>
      <c r="Q82" s="73"/>
    </row>
    <row r="83" spans="1:17" ht="15.75" x14ac:dyDescent="0.25">
      <c r="A83" s="111"/>
      <c r="B83" s="129"/>
      <c r="C83" s="130"/>
      <c r="D83" s="131"/>
      <c r="E83" s="87"/>
      <c r="F83" s="17"/>
      <c r="G83" s="11"/>
      <c r="H83" s="39" t="s">
        <v>29</v>
      </c>
      <c r="I83" s="93">
        <v>505</v>
      </c>
      <c r="J83" s="97"/>
      <c r="K83" s="111"/>
      <c r="L83" s="129"/>
      <c r="M83" s="130"/>
      <c r="N83" s="131"/>
      <c r="O83" s="73"/>
      <c r="P83" s="73"/>
      <c r="Q83" s="73"/>
    </row>
    <row r="84" spans="1:17" ht="15.75" x14ac:dyDescent="0.25">
      <c r="A84" s="111">
        <v>18</v>
      </c>
      <c r="B84" s="129" t="s">
        <v>53</v>
      </c>
      <c r="C84" s="130"/>
      <c r="D84" s="131"/>
      <c r="E84" s="87"/>
      <c r="F84" s="17"/>
      <c r="G84" s="11"/>
      <c r="H84" s="11"/>
      <c r="I84" s="92"/>
      <c r="J84" s="97"/>
      <c r="K84" s="111">
        <v>18</v>
      </c>
      <c r="L84" s="129" t="s">
        <v>53</v>
      </c>
      <c r="M84" s="130"/>
      <c r="N84" s="131"/>
      <c r="O84" s="73"/>
      <c r="P84" s="73"/>
      <c r="Q84" s="73"/>
    </row>
    <row r="85" spans="1:17" ht="15.75" x14ac:dyDescent="0.25">
      <c r="A85" s="111">
        <v>19</v>
      </c>
      <c r="B85" s="129" t="s">
        <v>5</v>
      </c>
      <c r="C85" s="130"/>
      <c r="D85" s="131"/>
      <c r="E85" s="87"/>
      <c r="F85" s="17"/>
      <c r="G85" s="11"/>
      <c r="H85" s="11"/>
      <c r="I85" s="92"/>
      <c r="J85" s="97"/>
      <c r="K85" s="111">
        <v>19</v>
      </c>
      <c r="L85" s="129" t="s">
        <v>5</v>
      </c>
      <c r="M85" s="130"/>
      <c r="N85" s="131"/>
      <c r="O85" s="73"/>
      <c r="P85" s="73"/>
      <c r="Q85" s="73"/>
    </row>
    <row r="86" spans="1:17" x14ac:dyDescent="0.25">
      <c r="A86" s="13"/>
      <c r="B86" s="196"/>
      <c r="C86" s="197"/>
      <c r="D86" s="198"/>
      <c r="E86" s="14"/>
      <c r="F86" s="17"/>
      <c r="G86" s="17"/>
      <c r="H86" s="39" t="s">
        <v>29</v>
      </c>
      <c r="I86" s="93">
        <v>0</v>
      </c>
      <c r="J86" s="97"/>
      <c r="K86" s="70"/>
      <c r="L86" s="70"/>
      <c r="M86" s="70"/>
      <c r="N86" s="72"/>
      <c r="O86" s="73"/>
      <c r="P86" s="73"/>
      <c r="Q86" s="73"/>
    </row>
    <row r="87" spans="1:17" x14ac:dyDescent="0.25">
      <c r="A87" s="21"/>
      <c r="B87" s="134"/>
      <c r="C87" s="134"/>
      <c r="D87" s="134"/>
      <c r="E87" s="127"/>
      <c r="F87" s="19"/>
      <c r="G87" s="19"/>
      <c r="H87" s="77"/>
      <c r="I87" s="94"/>
      <c r="J87" s="97"/>
      <c r="K87" s="70"/>
      <c r="L87" s="70"/>
      <c r="M87" s="70"/>
      <c r="N87" s="72"/>
      <c r="O87" s="73"/>
      <c r="P87" s="73"/>
      <c r="Q87" s="73"/>
    </row>
    <row r="88" spans="1:17" x14ac:dyDescent="0.25">
      <c r="A88" s="191" t="s">
        <v>20</v>
      </c>
      <c r="B88" s="192"/>
      <c r="C88" s="192"/>
      <c r="D88" s="192"/>
      <c r="E88" s="127"/>
      <c r="F88" s="19"/>
      <c r="G88" s="19"/>
      <c r="H88" s="19"/>
      <c r="I88" s="20"/>
      <c r="J88" s="50"/>
      <c r="K88" s="66"/>
      <c r="L88" s="66"/>
      <c r="M88" s="66"/>
      <c r="N88" s="75"/>
      <c r="O88" s="69"/>
      <c r="P88" s="69"/>
      <c r="Q88" s="69"/>
    </row>
    <row r="89" spans="1:17" x14ac:dyDescent="0.25">
      <c r="A89" s="21"/>
      <c r="B89" s="127"/>
      <c r="C89" s="127"/>
      <c r="D89" s="127"/>
      <c r="E89" s="127"/>
      <c r="F89" s="19"/>
      <c r="G89" s="19"/>
      <c r="H89" s="19"/>
      <c r="I89" s="20"/>
      <c r="J89" s="50"/>
      <c r="K89" s="1"/>
      <c r="L89" s="58"/>
      <c r="M89" s="58"/>
      <c r="N89" s="58"/>
      <c r="O89" s="58"/>
      <c r="P89" s="1"/>
      <c r="Q89" s="31"/>
    </row>
    <row r="90" spans="1:17" ht="15.75" x14ac:dyDescent="0.25">
      <c r="A90" s="22" t="s">
        <v>21</v>
      </c>
      <c r="B90" s="179"/>
      <c r="C90" s="179"/>
      <c r="D90" s="179"/>
      <c r="E90" s="179"/>
      <c r="F90" s="179"/>
      <c r="G90" s="179"/>
      <c r="H90" s="180"/>
      <c r="I90" s="155">
        <v>6195</v>
      </c>
      <c r="J90" s="47"/>
      <c r="K90" s="1"/>
      <c r="L90" s="58"/>
      <c r="M90" s="58"/>
      <c r="N90" s="58"/>
      <c r="O90" s="58"/>
      <c r="P90" s="1"/>
      <c r="Q90" s="31"/>
    </row>
    <row r="91" spans="1:17" x14ac:dyDescent="0.25">
      <c r="A91" s="160" t="s">
        <v>8</v>
      </c>
      <c r="B91" s="161"/>
      <c r="C91" s="161"/>
      <c r="D91" s="161"/>
      <c r="E91" s="161"/>
      <c r="F91" s="161"/>
      <c r="G91" s="161"/>
      <c r="H91" s="161"/>
      <c r="I91" s="23"/>
      <c r="J91" s="98"/>
      <c r="K91" s="1"/>
      <c r="L91" s="58"/>
      <c r="M91" s="58"/>
      <c r="N91" s="58"/>
      <c r="O91" s="58"/>
      <c r="P91" s="1"/>
      <c r="Q91" s="31"/>
    </row>
    <row r="92" spans="1:17" x14ac:dyDescent="0.25">
      <c r="A92" s="160" t="s">
        <v>2</v>
      </c>
      <c r="B92" s="161"/>
      <c r="C92" s="161"/>
      <c r="D92" s="161"/>
      <c r="E92" s="161"/>
      <c r="F92" s="161"/>
      <c r="G92" s="161"/>
      <c r="H92" s="161"/>
      <c r="I92" s="23"/>
      <c r="J92" s="51"/>
      <c r="K92" s="1"/>
      <c r="L92" s="58"/>
      <c r="M92" s="58"/>
      <c r="N92" s="58"/>
      <c r="O92" s="58"/>
      <c r="P92" s="1"/>
      <c r="Q92" s="31"/>
    </row>
    <row r="93" spans="1:17" x14ac:dyDescent="0.25">
      <c r="A93" s="165" t="s">
        <v>7</v>
      </c>
      <c r="B93" s="166"/>
      <c r="C93" s="166"/>
      <c r="D93" s="166"/>
      <c r="E93" s="166"/>
      <c r="F93" s="166"/>
      <c r="G93" s="166"/>
      <c r="H93" s="166"/>
      <c r="I93" s="23"/>
      <c r="J93" s="51" t="s">
        <v>31</v>
      </c>
      <c r="K93" s="1"/>
      <c r="L93" s="58"/>
      <c r="M93" s="58"/>
      <c r="N93" s="58"/>
      <c r="O93" s="58"/>
      <c r="P93" s="1"/>
      <c r="Q93" s="31"/>
    </row>
    <row r="94" spans="1:17" x14ac:dyDescent="0.25">
      <c r="A94" s="167" t="s">
        <v>22</v>
      </c>
      <c r="B94" s="168"/>
      <c r="C94" s="168"/>
      <c r="D94" s="168"/>
      <c r="E94" s="168"/>
      <c r="F94" s="168"/>
      <c r="G94" s="168"/>
      <c r="H94" s="168"/>
      <c r="I94" s="169"/>
      <c r="J94" s="52"/>
      <c r="K94" s="1"/>
      <c r="L94" s="58"/>
      <c r="M94" s="58"/>
      <c r="N94" s="58"/>
      <c r="O94" s="58"/>
      <c r="P94" s="1"/>
      <c r="Q94" s="31"/>
    </row>
    <row r="95" spans="1:17" x14ac:dyDescent="0.25">
      <c r="A95" s="162" t="s">
        <v>23</v>
      </c>
      <c r="B95" s="163"/>
      <c r="C95" s="163"/>
      <c r="D95" s="163"/>
      <c r="E95" s="163"/>
      <c r="F95" s="163"/>
      <c r="G95" s="163"/>
      <c r="H95" s="163"/>
      <c r="I95" s="164"/>
      <c r="J95" s="53"/>
      <c r="K95" s="1"/>
      <c r="L95" s="58"/>
      <c r="M95" s="58"/>
      <c r="N95" s="58"/>
      <c r="O95" s="58"/>
      <c r="P95" s="1"/>
      <c r="Q95" s="31"/>
    </row>
    <row r="96" spans="1:17" x14ac:dyDescent="0.25">
      <c r="A96" s="185"/>
      <c r="B96" s="186"/>
      <c r="C96" s="186"/>
      <c r="D96" s="186"/>
      <c r="E96" s="186"/>
      <c r="F96" s="186"/>
      <c r="G96" s="186"/>
      <c r="H96" s="186"/>
      <c r="I96" s="187"/>
      <c r="J96" s="45"/>
      <c r="K96" s="1"/>
      <c r="L96" s="58"/>
      <c r="M96" s="58"/>
      <c r="N96" s="58"/>
      <c r="O96" s="58"/>
      <c r="P96" s="1"/>
      <c r="Q96" s="31"/>
    </row>
    <row r="97" spans="1:17" x14ac:dyDescent="0.25">
      <c r="A97" s="185"/>
      <c r="B97" s="186"/>
      <c r="C97" s="186"/>
      <c r="D97" s="186"/>
      <c r="E97" s="186"/>
      <c r="F97" s="186"/>
      <c r="G97" s="186"/>
      <c r="H97" s="186"/>
      <c r="I97" s="187"/>
      <c r="J97" s="45"/>
      <c r="K97" s="1"/>
      <c r="L97" s="58"/>
      <c r="M97" s="58"/>
      <c r="N97" s="58"/>
      <c r="O97" s="58"/>
      <c r="P97" s="1"/>
      <c r="Q97" s="31"/>
    </row>
    <row r="98" spans="1:17" x14ac:dyDescent="0.25">
      <c r="A98" s="188"/>
      <c r="B98" s="189"/>
      <c r="C98" s="189"/>
      <c r="D98" s="189"/>
      <c r="E98" s="189"/>
      <c r="F98" s="189"/>
      <c r="G98" s="189"/>
      <c r="H98" s="189"/>
      <c r="I98" s="190"/>
      <c r="J98" s="45"/>
      <c r="K98" s="1"/>
      <c r="L98" s="58"/>
      <c r="M98" s="58"/>
      <c r="N98" s="58"/>
      <c r="O98" s="58"/>
      <c r="P98" s="1"/>
      <c r="Q98" s="31"/>
    </row>
    <row r="99" spans="1:1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54"/>
      <c r="K99" s="1"/>
      <c r="L99" s="58"/>
      <c r="M99" s="58"/>
      <c r="N99" s="58"/>
      <c r="O99" s="58"/>
      <c r="P99" s="1"/>
      <c r="Q99" s="31"/>
    </row>
    <row r="100" spans="1:17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1"/>
      <c r="L100" s="58"/>
      <c r="M100" s="58"/>
      <c r="N100" s="58"/>
      <c r="O100" s="58"/>
      <c r="P100" s="1"/>
      <c r="Q100" s="31"/>
    </row>
    <row r="101" spans="1:17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1"/>
      <c r="L101" s="58"/>
      <c r="M101" s="58"/>
      <c r="N101" s="58"/>
      <c r="O101" s="58"/>
      <c r="P101" s="1"/>
      <c r="Q101" s="31"/>
    </row>
    <row r="102" spans="1:17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1"/>
      <c r="L102" s="58"/>
      <c r="M102" s="58"/>
      <c r="N102" s="58"/>
      <c r="O102" s="58"/>
      <c r="P102" s="1"/>
      <c r="Q102" s="31"/>
    </row>
    <row r="103" spans="1:17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1"/>
      <c r="L103" s="58"/>
      <c r="M103" s="58"/>
      <c r="N103" s="58"/>
      <c r="O103" s="58"/>
      <c r="P103" s="1"/>
      <c r="Q103" s="31"/>
    </row>
    <row r="104" spans="1:17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1"/>
      <c r="L104" s="58"/>
      <c r="M104" s="58"/>
      <c r="N104" s="58"/>
      <c r="O104" s="58"/>
      <c r="P104" s="1"/>
      <c r="Q104" s="31"/>
    </row>
    <row r="105" spans="1:17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1"/>
      <c r="L105" s="58"/>
      <c r="M105" s="58"/>
      <c r="N105" s="58"/>
      <c r="O105" s="58"/>
      <c r="P105" s="1"/>
      <c r="Q105" s="31"/>
    </row>
    <row r="106" spans="1:17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1"/>
      <c r="L106" s="58"/>
      <c r="M106" s="58"/>
      <c r="N106" s="58"/>
      <c r="O106" s="58"/>
      <c r="P106" s="1"/>
      <c r="Q106" s="31"/>
    </row>
    <row r="107" spans="1:17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1"/>
      <c r="L107" s="58"/>
      <c r="M107" s="58"/>
      <c r="N107" s="58"/>
      <c r="O107" s="58"/>
      <c r="P107" s="1"/>
      <c r="Q107" s="31"/>
    </row>
    <row r="108" spans="1:17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1"/>
      <c r="L108" s="58"/>
      <c r="M108" s="58"/>
      <c r="N108" s="58"/>
      <c r="O108" s="58"/>
      <c r="P108" s="1"/>
      <c r="Q108" s="31"/>
    </row>
    <row r="109" spans="1:17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1"/>
      <c r="L109" s="58"/>
      <c r="M109" s="58"/>
      <c r="N109" s="58"/>
      <c r="O109" s="58"/>
      <c r="P109" s="1"/>
      <c r="Q109" s="31"/>
    </row>
    <row r="110" spans="1:17" x14ac:dyDescent="0.25">
      <c r="A110" s="184" t="s">
        <v>24</v>
      </c>
      <c r="B110" s="184"/>
      <c r="C110" s="184"/>
      <c r="D110" s="184"/>
      <c r="E110" s="26"/>
      <c r="F110" s="183" t="s">
        <v>25</v>
      </c>
      <c r="G110" s="183"/>
      <c r="H110" s="183"/>
      <c r="I110" s="183"/>
      <c r="J110" s="55"/>
      <c r="K110" s="1"/>
      <c r="L110" s="58"/>
      <c r="M110" s="58"/>
      <c r="N110" s="58"/>
      <c r="O110" s="58"/>
      <c r="P110" s="1"/>
      <c r="Q110" s="31"/>
    </row>
    <row r="111" spans="1:17" x14ac:dyDescent="0.25">
      <c r="A111" s="27"/>
      <c r="B111" s="27"/>
      <c r="C111" s="28"/>
      <c r="D111" s="28"/>
      <c r="E111" s="28"/>
      <c r="F111" s="29"/>
      <c r="G111" s="29"/>
      <c r="H111" s="30"/>
      <c r="I111" s="27"/>
      <c r="J111" s="27"/>
      <c r="K111" s="1"/>
      <c r="L111" s="58"/>
      <c r="M111" s="58"/>
      <c r="N111" s="58"/>
      <c r="O111" s="58"/>
      <c r="P111" s="1"/>
      <c r="Q111" s="31"/>
    </row>
    <row r="112" spans="1:17" x14ac:dyDescent="0.25">
      <c r="A112" s="1"/>
      <c r="B112" s="1"/>
      <c r="C112" s="1"/>
      <c r="D112" s="1"/>
      <c r="E112" s="1"/>
      <c r="F112" s="31"/>
      <c r="G112" s="31"/>
      <c r="H112" s="31"/>
      <c r="I112" s="1"/>
      <c r="J112" s="1"/>
      <c r="K112" s="1"/>
      <c r="L112" s="58"/>
      <c r="M112" s="58"/>
      <c r="N112" s="58"/>
      <c r="O112" s="58"/>
      <c r="P112" s="1"/>
      <c r="Q112" s="31"/>
    </row>
    <row r="113" spans="1:17" x14ac:dyDescent="0.25">
      <c r="A113" s="1"/>
      <c r="B113" s="1"/>
      <c r="C113" s="1"/>
      <c r="D113" s="1"/>
      <c r="E113" s="1"/>
      <c r="F113" s="31"/>
      <c r="G113" s="31"/>
      <c r="H113" s="31"/>
      <c r="I113" s="1"/>
      <c r="J113" s="1"/>
      <c r="K113" s="1"/>
      <c r="L113" s="58"/>
      <c r="M113" s="58"/>
      <c r="N113" s="58"/>
      <c r="O113" s="58"/>
      <c r="P113" s="1"/>
      <c r="Q113" s="31"/>
    </row>
    <row r="114" spans="1:17" x14ac:dyDescent="0.25">
      <c r="A114" s="1"/>
      <c r="B114" s="1"/>
      <c r="C114" s="1"/>
      <c r="D114" s="1"/>
      <c r="E114" s="1"/>
      <c r="F114" s="31"/>
      <c r="G114" s="31"/>
      <c r="H114" s="31"/>
      <c r="I114" s="1"/>
      <c r="J114" s="1"/>
      <c r="K114" s="1"/>
      <c r="L114" s="58"/>
      <c r="M114" s="58"/>
      <c r="N114" s="58"/>
      <c r="O114" s="58"/>
      <c r="P114" s="1"/>
      <c r="Q114" s="31"/>
    </row>
    <row r="115" spans="1:17" x14ac:dyDescent="0.25">
      <c r="A115" s="1"/>
      <c r="B115" s="1"/>
      <c r="C115" s="1"/>
      <c r="D115" s="1"/>
      <c r="E115" s="1"/>
      <c r="F115" s="31"/>
      <c r="G115" s="31"/>
      <c r="H115" s="31"/>
      <c r="I115" s="1"/>
      <c r="J115" s="1"/>
      <c r="K115" s="1"/>
      <c r="L115" s="58"/>
      <c r="M115" s="58"/>
      <c r="N115" s="58"/>
      <c r="O115" s="58"/>
      <c r="P115" s="1"/>
      <c r="Q115" s="31"/>
    </row>
    <row r="116" spans="1:17" x14ac:dyDescent="0.25">
      <c r="A116" s="1"/>
      <c r="B116" s="1"/>
      <c r="C116" s="1"/>
      <c r="D116" s="1"/>
      <c r="E116" s="1"/>
      <c r="F116" s="31"/>
      <c r="G116" s="31"/>
      <c r="H116" s="31"/>
      <c r="I116" s="1"/>
      <c r="J116" s="1"/>
      <c r="K116" s="1"/>
      <c r="L116" s="58"/>
      <c r="M116" s="58"/>
      <c r="N116" s="58"/>
      <c r="O116" s="58"/>
      <c r="P116" s="1"/>
      <c r="Q116" s="31"/>
    </row>
    <row r="117" spans="1:17" x14ac:dyDescent="0.25">
      <c r="A117" s="1"/>
      <c r="B117" s="1"/>
      <c r="C117" s="1"/>
      <c r="D117" s="1"/>
      <c r="E117" s="1"/>
      <c r="F117" s="31"/>
      <c r="G117" s="31"/>
      <c r="H117" s="31"/>
      <c r="I117" s="1"/>
      <c r="J117" s="1"/>
      <c r="K117" s="1"/>
      <c r="L117" s="58"/>
      <c r="M117" s="58"/>
      <c r="N117" s="58"/>
      <c r="O117" s="58"/>
      <c r="P117" s="1"/>
      <c r="Q117" s="31"/>
    </row>
    <row r="118" spans="1:17" x14ac:dyDescent="0.25">
      <c r="A118" s="1"/>
      <c r="B118" s="1"/>
      <c r="C118" s="1"/>
      <c r="D118" s="1"/>
      <c r="E118" s="1"/>
      <c r="F118" s="31"/>
      <c r="G118" s="31"/>
      <c r="H118" s="31"/>
      <c r="I118" s="1"/>
      <c r="J118" s="1"/>
      <c r="K118" s="1"/>
      <c r="L118" s="58"/>
      <c r="M118" s="58"/>
      <c r="N118" s="58"/>
      <c r="O118" s="58"/>
      <c r="P118" s="1"/>
      <c r="Q118" s="31"/>
    </row>
    <row r="119" spans="1:17" x14ac:dyDescent="0.25">
      <c r="A119" s="1"/>
      <c r="B119" s="1"/>
      <c r="C119" s="182" t="s">
        <v>25</v>
      </c>
      <c r="D119" s="182"/>
      <c r="E119" s="182"/>
      <c r="F119" s="182"/>
      <c r="G119" s="33"/>
      <c r="H119" s="31"/>
      <c r="I119" s="1"/>
      <c r="J119" s="1"/>
      <c r="K119" s="1"/>
      <c r="L119" s="58"/>
      <c r="M119" s="58"/>
      <c r="N119" s="58"/>
      <c r="O119" s="58"/>
      <c r="P119" s="1"/>
      <c r="Q119" s="31"/>
    </row>
  </sheetData>
  <mergeCells count="74">
    <mergeCell ref="C119:F119"/>
    <mergeCell ref="B52:D52"/>
    <mergeCell ref="B71:D71"/>
    <mergeCell ref="B75:D75"/>
    <mergeCell ref="L27:N27"/>
    <mergeCell ref="L32:N32"/>
    <mergeCell ref="L37:N37"/>
    <mergeCell ref="L52:N52"/>
    <mergeCell ref="L71:N71"/>
    <mergeCell ref="A94:I94"/>
    <mergeCell ref="A95:I95"/>
    <mergeCell ref="A96:I96"/>
    <mergeCell ref="A97:I97"/>
    <mergeCell ref="A98:I98"/>
    <mergeCell ref="A110:D110"/>
    <mergeCell ref="F110:I110"/>
    <mergeCell ref="A93:H93"/>
    <mergeCell ref="B72:D72"/>
    <mergeCell ref="L72:N72"/>
    <mergeCell ref="B73:D73"/>
    <mergeCell ref="L73:N73"/>
    <mergeCell ref="B76:D76"/>
    <mergeCell ref="L76:N76"/>
    <mergeCell ref="L75:N75"/>
    <mergeCell ref="B86:D86"/>
    <mergeCell ref="A88:D88"/>
    <mergeCell ref="B90:H90"/>
    <mergeCell ref="A91:H91"/>
    <mergeCell ref="A92:H92"/>
    <mergeCell ref="B70:D70"/>
    <mergeCell ref="L70:N70"/>
    <mergeCell ref="B41:D41"/>
    <mergeCell ref="B44:D44"/>
    <mergeCell ref="B45:D45"/>
    <mergeCell ref="B49:D49"/>
    <mergeCell ref="B50:D50"/>
    <mergeCell ref="B51:D51"/>
    <mergeCell ref="B63:D63"/>
    <mergeCell ref="B64:D64"/>
    <mergeCell ref="B65:D65"/>
    <mergeCell ref="L65:N65"/>
    <mergeCell ref="B69:D69"/>
    <mergeCell ref="B39:D39"/>
    <mergeCell ref="B16:D16"/>
    <mergeCell ref="B20:D20"/>
    <mergeCell ref="B23:D23"/>
    <mergeCell ref="B26:D26"/>
    <mergeCell ref="B27:D27"/>
    <mergeCell ref="B28:D28"/>
    <mergeCell ref="B29:D29"/>
    <mergeCell ref="B31:D31"/>
    <mergeCell ref="B32:D32"/>
    <mergeCell ref="B37:D37"/>
    <mergeCell ref="B38:D38"/>
    <mergeCell ref="B15:D15"/>
    <mergeCell ref="L15:N15"/>
    <mergeCell ref="C4:D4"/>
    <mergeCell ref="E4:F4"/>
    <mergeCell ref="H4:I4"/>
    <mergeCell ref="C5:D5"/>
    <mergeCell ref="E5:F5"/>
    <mergeCell ref="H5:I5"/>
    <mergeCell ref="L5:O5"/>
    <mergeCell ref="A6:I6"/>
    <mergeCell ref="B7:D7"/>
    <mergeCell ref="A8:D8"/>
    <mergeCell ref="B9:D9"/>
    <mergeCell ref="E1:I1"/>
    <mergeCell ref="C2:D2"/>
    <mergeCell ref="E2:F2"/>
    <mergeCell ref="H2:I2"/>
    <mergeCell ref="C3:D3"/>
    <mergeCell ref="E3:F3"/>
    <mergeCell ref="H3:I3"/>
  </mergeCells>
  <conditionalFormatting sqref="H64">
    <cfRule type="top10" dxfId="7" priority="4" percent="1" rank="10"/>
  </conditionalFormatting>
  <conditionalFormatting sqref="H39:H40">
    <cfRule type="top10" dxfId="6" priority="5" percent="1" rank="10"/>
  </conditionalFormatting>
  <conditionalFormatting sqref="H29">
    <cfRule type="top10" dxfId="5" priority="6" percent="1" rank="10"/>
  </conditionalFormatting>
  <conditionalFormatting sqref="H23:H25">
    <cfRule type="top10" dxfId="4" priority="7" percent="1" rank="10"/>
  </conditionalFormatting>
  <conditionalFormatting sqref="H63">
    <cfRule type="top10" dxfId="3" priority="3" percent="1" rank="10"/>
  </conditionalFormatting>
  <conditionalFormatting sqref="H50">
    <cfRule type="top10" dxfId="2" priority="8" percent="1" rank="10"/>
  </conditionalFormatting>
  <conditionalFormatting sqref="H30">
    <cfRule type="top10" dxfId="1" priority="2" percent="1" rank="10"/>
  </conditionalFormatting>
  <conditionalFormatting sqref="H69">
    <cfRule type="top10" dxfId="0" priority="1" percent="1" rank="10"/>
  </conditionalFormatting>
  <pageMargins left="0.19" right="0.17" top="0.22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TECNICA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MODESTO</dc:creator>
  <cp:lastModifiedBy>Usuario de Windows</cp:lastModifiedBy>
  <cp:lastPrinted>2021-03-17T21:56:41Z</cp:lastPrinted>
  <dcterms:created xsi:type="dcterms:W3CDTF">2011-03-14T01:28:01Z</dcterms:created>
  <dcterms:modified xsi:type="dcterms:W3CDTF">2021-03-22T16:45:39Z</dcterms:modified>
</cp:coreProperties>
</file>